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3 Presse_Medien\PM (Pressemeldungen)\2026\06-Juni\260618 PM TdV Autobahnauffahrt\"/>
    </mc:Choice>
  </mc:AlternateContent>
  <xr:revisionPtr revIDLastSave="0" documentId="13_ncr:1_{D2381B5A-245C-46A4-9A3E-EF4DBF47567F}" xr6:coauthVersionLast="47" xr6:coauthVersionMax="47" xr10:uidLastSave="{00000000-0000-0000-0000-000000000000}"/>
  <bookViews>
    <workbookView xWindow="-28920" yWindow="-120" windowWidth="29040" windowHeight="15720" activeTab="1" xr2:uid="{B1673D7F-0184-4829-BC8D-481F0EDAE8A6}"/>
  </bookViews>
  <sheets>
    <sheet name="Übersicht - Auffahrten" sheetId="2" r:id="rId1"/>
    <sheet name="Übersicht-Bundesländ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31" i="2" l="1"/>
  <c r="O127" i="2"/>
  <c r="Q18" i="3"/>
  <c r="R18" i="3"/>
  <c r="F18" i="3"/>
  <c r="E18" i="3"/>
  <c r="P4" i="3"/>
  <c r="P6" i="3"/>
  <c r="P7" i="3"/>
  <c r="P8" i="3"/>
  <c r="P9" i="3"/>
  <c r="P10" i="3"/>
  <c r="P11" i="3"/>
  <c r="P12" i="3"/>
  <c r="P13" i="3"/>
  <c r="P14" i="3"/>
  <c r="P15" i="3"/>
  <c r="P16" i="3"/>
  <c r="P17" i="3"/>
  <c r="N5" i="3"/>
  <c r="N6" i="3"/>
  <c r="N7" i="3"/>
  <c r="N8" i="3"/>
  <c r="N9" i="3"/>
  <c r="N10" i="3"/>
  <c r="N11" i="3"/>
  <c r="N12" i="3"/>
  <c r="N13" i="3"/>
  <c r="N14" i="3"/>
  <c r="N16" i="3"/>
  <c r="N17" i="3"/>
  <c r="N4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H4" i="3"/>
  <c r="H5" i="3"/>
  <c r="H7" i="3"/>
  <c r="H8" i="3"/>
  <c r="H9" i="3"/>
  <c r="H10" i="3"/>
  <c r="H11" i="3"/>
  <c r="H12" i="3"/>
  <c r="H13" i="3"/>
  <c r="H14" i="3"/>
  <c r="H15" i="3"/>
  <c r="H16" i="3"/>
  <c r="G5" i="3"/>
  <c r="G6" i="3"/>
  <c r="G7" i="3"/>
  <c r="G8" i="3"/>
  <c r="G9" i="3"/>
  <c r="G10" i="3"/>
  <c r="G11" i="3"/>
  <c r="G12" i="3"/>
  <c r="G14" i="3"/>
  <c r="G15" i="3"/>
  <c r="G16" i="3"/>
  <c r="G17" i="3"/>
  <c r="B4" i="3"/>
  <c r="B6" i="3"/>
  <c r="B7" i="3"/>
  <c r="B8" i="3"/>
  <c r="B9" i="3"/>
  <c r="B10" i="3"/>
  <c r="B11" i="3"/>
  <c r="B12" i="3"/>
  <c r="B13" i="3"/>
  <c r="B14" i="3"/>
  <c r="B15" i="3"/>
  <c r="B16" i="3"/>
  <c r="B17" i="3"/>
  <c r="B3" i="3"/>
  <c r="G3" i="3"/>
  <c r="P3" i="3"/>
  <c r="L3" i="3"/>
  <c r="J3" i="3"/>
  <c r="H3" i="3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3" i="2"/>
  <c r="B18" i="3" l="1"/>
  <c r="Q136" i="2"/>
  <c r="O136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3" i="2"/>
  <c r="O124" i="2"/>
  <c r="O125" i="2"/>
  <c r="O126" i="2"/>
  <c r="O128" i="2"/>
  <c r="O129" i="2"/>
  <c r="O130" i="2"/>
  <c r="O132" i="2"/>
  <c r="O133" i="2"/>
  <c r="O134" i="2"/>
  <c r="O135" i="2"/>
  <c r="O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3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62" i="2"/>
  <c r="M63" i="2"/>
  <c r="M64" i="2"/>
  <c r="M65" i="2"/>
  <c r="M66" i="2"/>
  <c r="M67" i="2"/>
  <c r="M68" i="2"/>
  <c r="M69" i="2"/>
  <c r="M70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3" i="2"/>
</calcChain>
</file>

<file path=xl/sharedStrings.xml><?xml version="1.0" encoding="utf-8"?>
<sst xmlns="http://schemas.openxmlformats.org/spreadsheetml/2006/main" count="600" uniqueCount="345">
  <si>
    <t xml:space="preserve"> Ort </t>
  </si>
  <si>
    <t xml:space="preserve">Bundesland </t>
  </si>
  <si>
    <t xml:space="preserve">Fernstraße (A/B usw.+ Nummer) </t>
  </si>
  <si>
    <t xml:space="preserve">Name der Auffahrt </t>
  </si>
  <si>
    <t xml:space="preserve">Fahrrichtung </t>
  </si>
  <si>
    <t>PLZ</t>
  </si>
  <si>
    <t>A28</t>
  </si>
  <si>
    <t xml:space="preserve">(4) Apen / Remels </t>
  </si>
  <si>
    <t xml:space="preserve">Leer/Emden </t>
  </si>
  <si>
    <t>A1</t>
  </si>
  <si>
    <t xml:space="preserve">(51) Posthausen </t>
  </si>
  <si>
    <t xml:space="preserve">Bremen </t>
  </si>
  <si>
    <t>A33</t>
  </si>
  <si>
    <t>(14) Dissen-Süd</t>
  </si>
  <si>
    <t xml:space="preserve">Bielefeld/Steinhagen </t>
  </si>
  <si>
    <t>A30</t>
  </si>
  <si>
    <t xml:space="preserve">(24) Melle-Ost </t>
  </si>
  <si>
    <t xml:space="preserve">Osnabrück </t>
  </si>
  <si>
    <t>A27</t>
  </si>
  <si>
    <t>Heide</t>
  </si>
  <si>
    <t>A39</t>
  </si>
  <si>
    <t>(6) Lüneburg Nord</t>
  </si>
  <si>
    <t>Braunschweig</t>
  </si>
  <si>
    <t>B4/B209</t>
  </si>
  <si>
    <t>Hamburg</t>
  </si>
  <si>
    <t>BaWü</t>
  </si>
  <si>
    <t xml:space="preserve">BaWü </t>
  </si>
  <si>
    <t>A5</t>
  </si>
  <si>
    <t>(44) Karlsruhe-Durlach</t>
  </si>
  <si>
    <t xml:space="preserve">(63) Freiburg-Süd </t>
  </si>
  <si>
    <t>Karlsruhe</t>
  </si>
  <si>
    <t>B3</t>
  </si>
  <si>
    <t>Freiburg-Tiengener Straße</t>
  </si>
  <si>
    <t>Freiburg</t>
  </si>
  <si>
    <t xml:space="preserve">(24b) Langwedel </t>
  </si>
  <si>
    <t xml:space="preserve">Verden / Hannover </t>
  </si>
  <si>
    <t>A62</t>
  </si>
  <si>
    <t>(13) Weselberg</t>
  </si>
  <si>
    <t>Landstuhl</t>
  </si>
  <si>
    <t>B33</t>
  </si>
  <si>
    <t>Offenburg</t>
  </si>
  <si>
    <t>A10</t>
  </si>
  <si>
    <t>Hamburg/Prenzlau</t>
  </si>
  <si>
    <t>Frankfurt/Oder Magdeburg</t>
  </si>
  <si>
    <t>Stettin/ Hamburg</t>
  </si>
  <si>
    <t>Stettin/ Stralsund</t>
  </si>
  <si>
    <t>A10/A11</t>
  </si>
  <si>
    <t>B10</t>
  </si>
  <si>
    <t>Landau/ Wörth</t>
  </si>
  <si>
    <t xml:space="preserve">Karlsruhe </t>
  </si>
  <si>
    <t>Berlin</t>
  </si>
  <si>
    <t>A113</t>
  </si>
  <si>
    <t>Dresden/Magdeburg</t>
  </si>
  <si>
    <t>Hamburg/Rostock</t>
  </si>
  <si>
    <t>B31</t>
  </si>
  <si>
    <t>Friedrichshafen-Ehlersstraße</t>
  </si>
  <si>
    <t>Singen</t>
  </si>
  <si>
    <t>Friedrichshafen-West</t>
  </si>
  <si>
    <t>A9</t>
  </si>
  <si>
    <t>Leipzig</t>
  </si>
  <si>
    <t>A2</t>
  </si>
  <si>
    <t xml:space="preserve">Hannover </t>
  </si>
  <si>
    <t xml:space="preserve">Dortmund </t>
  </si>
  <si>
    <t xml:space="preserve">Wolfsburg </t>
  </si>
  <si>
    <t>Stuttgart</t>
  </si>
  <si>
    <t>B27</t>
  </si>
  <si>
    <t>Kornwestheim Mitte-Ost</t>
  </si>
  <si>
    <t>Ludwigsburg</t>
  </si>
  <si>
    <t>Bayern</t>
  </si>
  <si>
    <t>A8</t>
  </si>
  <si>
    <t>München</t>
  </si>
  <si>
    <t>A61</t>
  </si>
  <si>
    <t>Koblenz</t>
  </si>
  <si>
    <t>L40</t>
  </si>
  <si>
    <t>Güterfelde-Stahnsdorf</t>
  </si>
  <si>
    <t>Potsdam</t>
  </si>
  <si>
    <t>B101</t>
  </si>
  <si>
    <t>Großbeeren</t>
  </si>
  <si>
    <t>A60</t>
  </si>
  <si>
    <t>Bingen</t>
  </si>
  <si>
    <t>A6</t>
  </si>
  <si>
    <t>Mannheim</t>
  </si>
  <si>
    <t>A544</t>
  </si>
  <si>
    <t>Aachen</t>
  </si>
  <si>
    <t>A42</t>
  </si>
  <si>
    <t>Duisburg</t>
  </si>
  <si>
    <t>B29</t>
  </si>
  <si>
    <t>Mögglingen-Süd</t>
  </si>
  <si>
    <t>Aalen</t>
  </si>
  <si>
    <t>Schwäbisch Gmünd</t>
  </si>
  <si>
    <t xml:space="preserve">A10 </t>
  </si>
  <si>
    <t>Leipzig/Magdeburg</t>
  </si>
  <si>
    <t>B5</t>
  </si>
  <si>
    <t>Elstal</t>
  </si>
  <si>
    <t>Berlin-Spandau</t>
  </si>
  <si>
    <t>Rohrback</t>
  </si>
  <si>
    <t>Nauen</t>
  </si>
  <si>
    <t>Magdeburg/Dresden</t>
  </si>
  <si>
    <t>A66</t>
  </si>
  <si>
    <t>Fulda</t>
  </si>
  <si>
    <t>A7</t>
  </si>
  <si>
    <t>Hannover</t>
  </si>
  <si>
    <t>A485</t>
  </si>
  <si>
    <t>Frankfurt a. M.</t>
  </si>
  <si>
    <t>A19/ B105</t>
  </si>
  <si>
    <t>Bentwisch</t>
  </si>
  <si>
    <t>Stralsund</t>
  </si>
  <si>
    <t>B103/ B105</t>
  </si>
  <si>
    <t>A20</t>
  </si>
  <si>
    <t>Sachsen</t>
  </si>
  <si>
    <t>B6/ B178</t>
  </si>
  <si>
    <t>Zittau</t>
  </si>
  <si>
    <t>A93</t>
  </si>
  <si>
    <t>Regensburg</t>
  </si>
  <si>
    <t>Schleswig-Holstein</t>
  </si>
  <si>
    <t>B76</t>
  </si>
  <si>
    <t>Saarbrückenstr.</t>
  </si>
  <si>
    <t>Lübeck</t>
  </si>
  <si>
    <t>Flensburg</t>
  </si>
  <si>
    <t>A215</t>
  </si>
  <si>
    <t>Neumünster</t>
  </si>
  <si>
    <t>A94</t>
  </si>
  <si>
    <t>Passau</t>
  </si>
  <si>
    <t>A14</t>
  </si>
  <si>
    <t>A73</t>
  </si>
  <si>
    <t>Nürnberg</t>
  </si>
  <si>
    <t>B294</t>
  </si>
  <si>
    <t xml:space="preserve">Pforzheim </t>
  </si>
  <si>
    <t>B95</t>
  </si>
  <si>
    <t>Annaberg-Buchholz</t>
  </si>
  <si>
    <t>Sachsen-Anhalt</t>
  </si>
  <si>
    <t>Hannover, Berlin</t>
  </si>
  <si>
    <t xml:space="preserve">A7 </t>
  </si>
  <si>
    <t>(126) Dettingen a.d. Iller</t>
  </si>
  <si>
    <t>Ulm/ Würzburg</t>
  </si>
  <si>
    <t>B 463</t>
  </si>
  <si>
    <t xml:space="preserve">Freudenstadt </t>
  </si>
  <si>
    <t>Pfaffenhofen</t>
  </si>
  <si>
    <t>B169</t>
  </si>
  <si>
    <t>Riesa Ost</t>
  </si>
  <si>
    <t>Elsterwerda</t>
  </si>
  <si>
    <t>A23</t>
  </si>
  <si>
    <t>Pinneberg/Hamburg</t>
  </si>
  <si>
    <t>Elmshorn/Heide</t>
  </si>
  <si>
    <t>Neustadt in Holstein</t>
  </si>
  <si>
    <t>A98</t>
  </si>
  <si>
    <t>(3) Binzen</t>
  </si>
  <si>
    <t>Osnabrück</t>
  </si>
  <si>
    <t>Bielefeld</t>
  </si>
  <si>
    <t>B31a</t>
  </si>
  <si>
    <t xml:space="preserve">Freiburg-Hauptbahnhof/Merzhausen </t>
  </si>
  <si>
    <t xml:space="preserve">A5 Basel/ Karlsruhe </t>
  </si>
  <si>
    <t xml:space="preserve">(57a) Ettenheim </t>
  </si>
  <si>
    <t>A36</t>
  </si>
  <si>
    <t>Halle</t>
  </si>
  <si>
    <t>Goslar</t>
  </si>
  <si>
    <t>B47</t>
  </si>
  <si>
    <t>Rheinbrücke Worms</t>
  </si>
  <si>
    <t>Bensheim</t>
  </si>
  <si>
    <t>Worms</t>
  </si>
  <si>
    <t>B9</t>
  </si>
  <si>
    <t>Maudach West</t>
  </si>
  <si>
    <t>Frankenthal</t>
  </si>
  <si>
    <t>Basel</t>
  </si>
  <si>
    <t>A659</t>
  </si>
  <si>
    <t>A67</t>
  </si>
  <si>
    <t>Wiesbaden Mainz</t>
  </si>
  <si>
    <t>B40</t>
  </si>
  <si>
    <t>Stadtmitte Schwanheim</t>
  </si>
  <si>
    <t>Frankfurt Stadtmitte</t>
  </si>
  <si>
    <t>A661</t>
  </si>
  <si>
    <t>Kassel</t>
  </si>
  <si>
    <t>Thüringen</t>
  </si>
  <si>
    <t>A4</t>
  </si>
  <si>
    <t>B471</t>
  </si>
  <si>
    <t>Unterschleißheim</t>
  </si>
  <si>
    <t xml:space="preserve">Berlin </t>
  </si>
  <si>
    <t>Erfurt/München</t>
  </si>
  <si>
    <t>A59</t>
  </si>
  <si>
    <t>Düsseldorf</t>
  </si>
  <si>
    <t>Dinslaken</t>
  </si>
  <si>
    <t>B28</t>
  </si>
  <si>
    <t xml:space="preserve">Gustav-Schwab-Straße </t>
  </si>
  <si>
    <t>Reutlingen</t>
  </si>
  <si>
    <t xml:space="preserve">Tübingen </t>
  </si>
  <si>
    <t>Köln</t>
  </si>
  <si>
    <t>A57</t>
  </si>
  <si>
    <t>Köln-Zentrum</t>
  </si>
  <si>
    <t>A3</t>
  </si>
  <si>
    <t>B37</t>
  </si>
  <si>
    <t>Heidelberg</t>
  </si>
  <si>
    <t>Im Weißen Feld</t>
  </si>
  <si>
    <t>A656</t>
  </si>
  <si>
    <t xml:space="preserve">Rottweil-West/ Schramberger Str. </t>
  </si>
  <si>
    <t xml:space="preserve">St. Georgen </t>
  </si>
  <si>
    <t>A11</t>
  </si>
  <si>
    <t>Stettin</t>
  </si>
  <si>
    <t>A70</t>
  </si>
  <si>
    <t>Bamberg</t>
  </si>
  <si>
    <t>A92</t>
  </si>
  <si>
    <t>Landshut</t>
  </si>
  <si>
    <t>A72</t>
  </si>
  <si>
    <t>Chemnitz</t>
  </si>
  <si>
    <t>Saarland</t>
  </si>
  <si>
    <t>A620</t>
  </si>
  <si>
    <t>Saarbrücken</t>
  </si>
  <si>
    <t>Zweibrücken</t>
  </si>
  <si>
    <t>A43</t>
  </si>
  <si>
    <t>Wuppertal</t>
  </si>
  <si>
    <t>Würzburg</t>
  </si>
  <si>
    <t>B281</t>
  </si>
  <si>
    <t>Unterwellenborn / Stahlwerk Thüringen</t>
  </si>
  <si>
    <t>Saalfeld</t>
  </si>
  <si>
    <t>B80</t>
  </si>
  <si>
    <t>Eisleben</t>
  </si>
  <si>
    <t>Münster</t>
  </si>
  <si>
    <t>S177</t>
  </si>
  <si>
    <t xml:space="preserve">Südhöhe </t>
  </si>
  <si>
    <t xml:space="preserve">Sachsen </t>
  </si>
  <si>
    <t>B170</t>
  </si>
  <si>
    <t xml:space="preserve">Äußere Pillnitzer Str. </t>
  </si>
  <si>
    <t xml:space="preserve">Pirna </t>
  </si>
  <si>
    <t xml:space="preserve">Hessen </t>
  </si>
  <si>
    <t>Mecklenburg-Vorpommern</t>
  </si>
  <si>
    <t>Niedersachsen</t>
  </si>
  <si>
    <t>Brandenburg</t>
  </si>
  <si>
    <t>Rheinland-Pfalz</t>
  </si>
  <si>
    <t>Nordrhein-Westfalen</t>
  </si>
  <si>
    <t>Anzahl der auffahrenden Fahrzeuge</t>
  </si>
  <si>
    <t>Beschleunigungsstreifen</t>
  </si>
  <si>
    <t>Unterlassenes oder fehlerhaftes Blinken</t>
  </si>
  <si>
    <t>Auffahren mit direktem Wechsel auf die linke Fahrspur</t>
  </si>
  <si>
    <t>Gefährdungen</t>
  </si>
  <si>
    <t>Nutzung des Seitenstreifens / Überfahren der durchgezogenen Linie</t>
  </si>
  <si>
    <t>Fahrzeug hält auf dem Beschleunigungsstreifen</t>
  </si>
  <si>
    <t xml:space="preserve">Frankfurt a. M. </t>
  </si>
  <si>
    <t xml:space="preserve">(25) Viernheimer Dreieck </t>
  </si>
  <si>
    <t>(47) Rutesheim</t>
  </si>
  <si>
    <t xml:space="preserve">(3) Kreuz Mannheim </t>
  </si>
  <si>
    <t>Kochertalbrücke Süd</t>
  </si>
  <si>
    <t>(61) Kreuz Mutterstadt</t>
  </si>
  <si>
    <t>(51) Magdala</t>
  </si>
  <si>
    <t>(19) Wernigerode-Mitte</t>
  </si>
  <si>
    <t>(7) Schenefeld</t>
  </si>
  <si>
    <t xml:space="preserve">(102) Rosenheim </t>
  </si>
  <si>
    <t>(48) Hausen</t>
  </si>
  <si>
    <t>(21) Töging</t>
  </si>
  <si>
    <t>(15) Dorfen</t>
  </si>
  <si>
    <t>(33) Schwandorf Mitte</t>
  </si>
  <si>
    <t>(35) Münchberg-Nord</t>
  </si>
  <si>
    <t>(67) Allershausen</t>
  </si>
  <si>
    <t>Dachau-Ost</t>
  </si>
  <si>
    <t>(12) Eltmann</t>
  </si>
  <si>
    <t>(22) Landau an der Isar</t>
  </si>
  <si>
    <t>(56) Hilpoltstein</t>
  </si>
  <si>
    <t>(86) Nürnberg/Behringersdorf</t>
  </si>
  <si>
    <t xml:space="preserve">(25) Hirschaid </t>
  </si>
  <si>
    <t>(4) Stubenrauchstr</t>
  </si>
  <si>
    <t>(2) Späthstraße</t>
  </si>
  <si>
    <t>(4) Berlin-Hellersdorf</t>
  </si>
  <si>
    <t>(3) Berlin-Marzahn</t>
  </si>
  <si>
    <t>(2) Berlin-Hohenschönhausen</t>
  </si>
  <si>
    <t>(16) Bernau-Süd</t>
  </si>
  <si>
    <t>(17) Dreieck Barnim</t>
  </si>
  <si>
    <t>(24) Leest</t>
  </si>
  <si>
    <t>(30) Oberkrämer</t>
  </si>
  <si>
    <t>(32) Birkenwerder</t>
  </si>
  <si>
    <t>(10) Königs Wusterhausen</t>
  </si>
  <si>
    <t>(9) Joachimsthal</t>
  </si>
  <si>
    <t>(9) Joachimstahl</t>
  </si>
  <si>
    <t>(33) HH-Billstedt</t>
  </si>
  <si>
    <t>(35) Kreuz Hamburg-Südost</t>
  </si>
  <si>
    <t xml:space="preserve">(25) Weitersdt </t>
  </si>
  <si>
    <t xml:space="preserve">Aufälligkeiten &amp; Gefährdungen je Auffahrt </t>
  </si>
  <si>
    <t xml:space="preserve">(92a) Neumarkt idOf  </t>
  </si>
  <si>
    <t>Rostock-Lütten Klein</t>
  </si>
  <si>
    <t>Unterlassenes oder fehlerhaftes Blinken (%)</t>
  </si>
  <si>
    <t>Auffahren mit direktem Wechsel auf die linke Fahrspur (%)</t>
  </si>
  <si>
    <t>Gefährdungen (%)</t>
  </si>
  <si>
    <t>Lüneburg-Häcklingen</t>
  </si>
  <si>
    <t xml:space="preserve">(37)Lauenau </t>
  </si>
  <si>
    <t>(40) Wunstorf-Luthe</t>
  </si>
  <si>
    <t>(45) Hannover-Bothfeld</t>
  </si>
  <si>
    <t>(53) BS-Watenbüttel</t>
  </si>
  <si>
    <t>(3) Würselen</t>
  </si>
  <si>
    <t>(19) Herne-Wanne</t>
  </si>
  <si>
    <t>(4) Gladbeck-Ellinghorst</t>
  </si>
  <si>
    <t xml:space="preserve">(9) Völklingen </t>
  </si>
  <si>
    <t xml:space="preserve">(27) Neunkirchen </t>
  </si>
  <si>
    <t>(15) Borgholzhausen</t>
  </si>
  <si>
    <t>(16) Halle (Westf.)</t>
  </si>
  <si>
    <t>(5) DU-Marxloh</t>
  </si>
  <si>
    <t>(4) Duisburg-Fahrn</t>
  </si>
  <si>
    <t>(28) Kreuz Köln-Nord</t>
  </si>
  <si>
    <t>(17) Ratingen-Ost</t>
  </si>
  <si>
    <t>(30a) Rösrath</t>
  </si>
  <si>
    <t>(22) Sprockhövel</t>
  </si>
  <si>
    <t>(21) Kreuz Mainz-Süd</t>
  </si>
  <si>
    <t>(18) Wattenheim</t>
  </si>
  <si>
    <t xml:space="preserve">Nechen/ Löbau </t>
  </si>
  <si>
    <t>(32) Mutzschen</t>
  </si>
  <si>
    <t xml:space="preserve">Mönchbard (zu S222) </t>
  </si>
  <si>
    <t>(7) Plauen Ost</t>
  </si>
  <si>
    <t>(8) Coswig</t>
  </si>
  <si>
    <t>(4) Wanzleben</t>
  </si>
  <si>
    <t>(69) Magdeburg Kannenstieg</t>
  </si>
  <si>
    <t>(11a) Dessau Süd</t>
  </si>
  <si>
    <t xml:space="preserve">(11) Bordesholm </t>
  </si>
  <si>
    <t>(4) Blumenthal</t>
  </si>
  <si>
    <t>(15) Tornesch</t>
  </si>
  <si>
    <t>(23) Lübeck-Moisling</t>
  </si>
  <si>
    <t>(26) Bad Oldesloe</t>
  </si>
  <si>
    <t>(30) Barsbüttel</t>
  </si>
  <si>
    <t xml:space="preserve">(7) Bergwerkswald </t>
  </si>
  <si>
    <t xml:space="preserve">(79) Kreuz Kassel-Mitte </t>
  </si>
  <si>
    <t>(40) Langenselbold</t>
  </si>
  <si>
    <t xml:space="preserve">(7) Frankfurt-Eckenheim </t>
  </si>
  <si>
    <t xml:space="preserve">(14) Frankfurt-Zeilsheim </t>
  </si>
  <si>
    <t>(2) Viernheim-Ost</t>
  </si>
  <si>
    <t xml:space="preserve">Ortsumgehung Bürstadt </t>
  </si>
  <si>
    <t>Nutzung des Seitenstreifens / Überfahren der durchgezogenen Linie (%)</t>
  </si>
  <si>
    <t>Fahrzeug hält auf dem Beschleunigungsstreifen (%)</t>
  </si>
  <si>
    <t xml:space="preserve">Unterer Wert/ Kusterdinger Str. </t>
  </si>
  <si>
    <t>Bad Wildbad/ Freudenstadt/ B10</t>
  </si>
  <si>
    <t xml:space="preserve">Schwäbisch Gmünd/ Eutighofer Str. </t>
  </si>
  <si>
    <t xml:space="preserve">Rheinhafen, Mühlburg </t>
  </si>
  <si>
    <t xml:space="preserve">Wieselsberg/ Wieselbergstraße </t>
  </si>
  <si>
    <t xml:space="preserve">Tübingen/ Freudenstadt (28) </t>
  </si>
  <si>
    <t xml:space="preserve">Gegenbach-Schwaibach/ Berghauptener Str. </t>
  </si>
  <si>
    <t>(23) Bad Klosterlausnitz</t>
  </si>
  <si>
    <t xml:space="preserve">Karslruhe (B37/ B292) </t>
  </si>
  <si>
    <t>Anzahl der Auffahrten  im Test</t>
  </si>
  <si>
    <t>Gesamt</t>
  </si>
  <si>
    <t xml:space="preserve">… Autobahnen </t>
  </si>
  <si>
    <t xml:space="preserve">Bayern </t>
  </si>
  <si>
    <t>NRW</t>
  </si>
  <si>
    <t>Hessen</t>
  </si>
  <si>
    <t xml:space="preserve">Gesamt </t>
  </si>
  <si>
    <t xml:space="preserve">Davon Bundesstraßen, usw. </t>
  </si>
  <si>
    <t xml:space="preserve">Halle Neustadt/ Weststraße </t>
  </si>
  <si>
    <t>Fahrzeuge mit Auffälligkeiten/ Verstößen beim Auffahren (%)</t>
  </si>
  <si>
    <t>Fahrzeuge mit Auffälligkeiten/ Verstößen beim Auffahren</t>
  </si>
  <si>
    <t xml:space="preserve">Fahrzeuge mit Auffälligkeiten/ Verstößen beim Auffahren </t>
  </si>
  <si>
    <t xml:space="preserve">Fahrzeuge mit Auffälligkeiten/ Verstößen beim Auffahren (%) </t>
  </si>
  <si>
    <t>Fahrzeug hält auf dem Beschleunigungs-streifen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</si>
</sst>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color rgb="FFFFFFC5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3" borderId="1" xfId="0" applyFill="1" applyBorder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164" fontId="0" fillId="0" borderId="1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0" fontId="0" fillId="0" borderId="5" xfId="0" applyBorder="1"/>
    <xf numFmtId="0" fontId="7" fillId="0" borderId="5" xfId="0" applyFont="1" applyBorder="1"/>
    <xf numFmtId="0" fontId="7" fillId="0" borderId="5" xfId="0" applyFont="1" applyBorder="1" applyAlignment="1">
      <alignment wrapText="1"/>
    </xf>
    <xf numFmtId="164" fontId="7" fillId="0" borderId="5" xfId="0" applyNumberFormat="1" applyFont="1" applyBorder="1"/>
    <xf numFmtId="0" fontId="0" fillId="0" borderId="18" xfId="0" applyBorder="1"/>
    <xf numFmtId="0" fontId="0" fillId="0" borderId="17" xfId="0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0" fontId="0" fillId="0" borderId="5" xfId="0" applyBorder="1" applyAlignment="1">
      <alignment wrapText="1"/>
    </xf>
    <xf numFmtId="164" fontId="0" fillId="0" borderId="5" xfId="0" applyNumberFormat="1" applyBorder="1"/>
    <xf numFmtId="0" fontId="7" fillId="0" borderId="6" xfId="0" applyFont="1" applyBorder="1"/>
    <xf numFmtId="0" fontId="7" fillId="0" borderId="9" xfId="0" applyFont="1" applyBorder="1"/>
    <xf numFmtId="0" fontId="6" fillId="0" borderId="9" xfId="0" applyFont="1" applyBorder="1"/>
    <xf numFmtId="0" fontId="6" fillId="0" borderId="7" xfId="0" applyFont="1" applyBorder="1"/>
    <xf numFmtId="0" fontId="7" fillId="0" borderId="7" xfId="0" applyFont="1" applyBorder="1"/>
    <xf numFmtId="0" fontId="6" fillId="0" borderId="6" xfId="0" applyFont="1" applyBorder="1"/>
    <xf numFmtId="0" fontId="11" fillId="0" borderId="9" xfId="0" applyFont="1" applyBorder="1"/>
    <xf numFmtId="0" fontId="11" fillId="0" borderId="7" xfId="0" applyFont="1" applyBorder="1"/>
    <xf numFmtId="0" fontId="0" fillId="3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0" xfId="0" applyFill="1"/>
    <xf numFmtId="0" fontId="0" fillId="8" borderId="1" xfId="0" applyFill="1" applyBorder="1"/>
    <xf numFmtId="0" fontId="0" fillId="3" borderId="10" xfId="0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1" xfId="0" applyBorder="1"/>
    <xf numFmtId="0" fontId="5" fillId="0" borderId="0" xfId="0" applyFont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9" fontId="0" fillId="0" borderId="14" xfId="1" applyFont="1" applyBorder="1" applyAlignment="1">
      <alignment horizontal="center"/>
    </xf>
    <xf numFmtId="9" fontId="0" fillId="0" borderId="22" xfId="1" applyFon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9" fontId="0" fillId="0" borderId="10" xfId="1" applyFont="1" applyFill="1" applyBorder="1"/>
    <xf numFmtId="9" fontId="0" fillId="0" borderId="11" xfId="1" applyFont="1" applyFill="1" applyBorder="1"/>
    <xf numFmtId="9" fontId="0" fillId="0" borderId="12" xfId="1" applyFont="1" applyFill="1" applyBorder="1"/>
    <xf numFmtId="0" fontId="5" fillId="0" borderId="13" xfId="0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0" xfId="0" applyBorder="1"/>
    <xf numFmtId="9" fontId="0" fillId="0" borderId="20" xfId="1" applyFont="1" applyFill="1" applyBorder="1"/>
    <xf numFmtId="0" fontId="0" fillId="0" borderId="11" xfId="0" applyBorder="1"/>
    <xf numFmtId="9" fontId="0" fillId="0" borderId="8" xfId="1" applyFont="1" applyFill="1" applyBorder="1"/>
    <xf numFmtId="0" fontId="0" fillId="0" borderId="12" xfId="0" applyBorder="1"/>
    <xf numFmtId="9" fontId="0" fillId="0" borderId="19" xfId="1" applyFont="1" applyFill="1" applyBorder="1"/>
    <xf numFmtId="0" fontId="0" fillId="0" borderId="23" xfId="0" applyBorder="1"/>
    <xf numFmtId="9" fontId="0" fillId="0" borderId="0" xfId="1" applyFont="1" applyFill="1" applyBorder="1"/>
    <xf numFmtId="0" fontId="0" fillId="3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10" xfId="0" applyFont="1" applyBorder="1"/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8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9" fontId="0" fillId="0" borderId="22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22" xfId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9" fontId="0" fillId="0" borderId="15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13" xfId="1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3" fillId="0" borderId="0" xfId="0" applyFont="1"/>
    <xf numFmtId="0" fontId="0" fillId="3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0" borderId="11" xfId="0" applyFill="1" applyBorder="1"/>
    <xf numFmtId="0" fontId="7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0" borderId="12" xfId="0" applyFill="1" applyBorder="1"/>
    <xf numFmtId="0" fontId="7" fillId="0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9" fontId="0" fillId="0" borderId="17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6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F817-1605-4ADE-96DD-237FAD9794D0}">
  <dimension ref="A1:T140"/>
  <sheetViews>
    <sheetView topLeftCell="D73" zoomScaleNormal="100" workbookViewId="0">
      <selection activeCell="O116" sqref="O116"/>
    </sheetView>
  </sheetViews>
  <sheetFormatPr baseColWidth="10" defaultRowHeight="14.5" x14ac:dyDescent="0.35"/>
  <cols>
    <col min="1" max="1" width="23.54296875" customWidth="1"/>
    <col min="3" max="3" width="37.7265625" customWidth="1"/>
    <col min="4" max="4" width="26" customWidth="1"/>
    <col min="6" max="6" width="15.1796875" customWidth="1"/>
    <col min="7" max="7" width="17" customWidth="1"/>
    <col min="8" max="8" width="14.54296875" customWidth="1"/>
    <col min="9" max="9" width="19.453125" customWidth="1"/>
    <col min="10" max="10" width="23.81640625" customWidth="1"/>
    <col min="11" max="11" width="15" customWidth="1"/>
    <col min="12" max="12" width="16.81640625" customWidth="1"/>
    <col min="13" max="13" width="16.1796875" customWidth="1"/>
    <col min="14" max="14" width="15.81640625" customWidth="1"/>
    <col min="15" max="15" width="18" customWidth="1"/>
    <col min="16" max="16" width="15.453125" customWidth="1"/>
    <col min="17" max="17" width="14.54296875" customWidth="1"/>
    <col min="18" max="18" width="14.7265625" customWidth="1"/>
    <col min="19" max="19" width="16" customWidth="1"/>
  </cols>
  <sheetData>
    <row r="1" spans="1:20" ht="15" customHeight="1" x14ac:dyDescent="0.35">
      <c r="A1" s="59"/>
      <c r="B1" s="117" t="s">
        <v>0</v>
      </c>
      <c r="C1" s="118"/>
      <c r="D1" s="118"/>
      <c r="E1" s="119"/>
      <c r="F1" s="120" t="s">
        <v>228</v>
      </c>
      <c r="G1" s="122" t="s">
        <v>342</v>
      </c>
      <c r="H1" s="122" t="s">
        <v>343</v>
      </c>
      <c r="I1" s="44"/>
      <c r="J1" s="115" t="s">
        <v>229</v>
      </c>
      <c r="K1" s="115"/>
      <c r="L1" s="116"/>
      <c r="M1" s="126" t="s">
        <v>276</v>
      </c>
      <c r="N1" s="116" t="s">
        <v>230</v>
      </c>
      <c r="O1" s="126" t="s">
        <v>277</v>
      </c>
      <c r="P1" s="116" t="s">
        <v>231</v>
      </c>
      <c r="Q1" s="128" t="s">
        <v>278</v>
      </c>
      <c r="R1" s="131" t="s">
        <v>232</v>
      </c>
      <c r="S1" s="124" t="s">
        <v>273</v>
      </c>
    </row>
    <row r="2" spans="1:20" ht="73" thickBot="1" x14ac:dyDescent="0.4">
      <c r="A2" s="60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21"/>
      <c r="G2" s="123"/>
      <c r="H2" s="123"/>
      <c r="I2" s="64" t="s">
        <v>320</v>
      </c>
      <c r="J2" s="5" t="s">
        <v>233</v>
      </c>
      <c r="K2" s="5" t="s">
        <v>321</v>
      </c>
      <c r="L2" s="33" t="s">
        <v>344</v>
      </c>
      <c r="M2" s="127"/>
      <c r="N2" s="130"/>
      <c r="O2" s="127"/>
      <c r="P2" s="130"/>
      <c r="Q2" s="129"/>
      <c r="R2" s="132"/>
      <c r="S2" s="125"/>
    </row>
    <row r="3" spans="1:20" x14ac:dyDescent="0.35">
      <c r="A3" s="25" t="s">
        <v>25</v>
      </c>
      <c r="B3" s="48" t="s">
        <v>31</v>
      </c>
      <c r="C3" s="14" t="s">
        <v>32</v>
      </c>
      <c r="D3" s="16" t="s">
        <v>33</v>
      </c>
      <c r="E3" s="17">
        <v>79111</v>
      </c>
      <c r="F3" s="72">
        <v>217</v>
      </c>
      <c r="G3" s="18">
        <v>39</v>
      </c>
      <c r="H3" s="73">
        <v>0.17972350230414699</v>
      </c>
      <c r="I3" s="65">
        <f t="shared" ref="I3:I34" si="0">J3/S3</f>
        <v>0.37254901960784315</v>
      </c>
      <c r="J3" s="34">
        <v>19</v>
      </c>
      <c r="K3" s="69">
        <f t="shared" ref="K3:K34" si="1">L3/S3</f>
        <v>0</v>
      </c>
      <c r="L3" s="35">
        <v>0</v>
      </c>
      <c r="M3" s="62">
        <f t="shared" ref="M3:M34" si="2">N3/S3</f>
        <v>0.5490196078431373</v>
      </c>
      <c r="N3" s="37">
        <v>28</v>
      </c>
      <c r="O3" s="61">
        <f t="shared" ref="O3:O34" si="3">P3/S3</f>
        <v>5.8823529411764705E-2</v>
      </c>
      <c r="P3" s="35">
        <v>3</v>
      </c>
      <c r="Q3" s="61">
        <f t="shared" ref="Q3:Q34" si="4">R3/S3</f>
        <v>1.9607843137254902E-2</v>
      </c>
      <c r="R3" s="34">
        <v>1</v>
      </c>
      <c r="S3" s="36">
        <v>51</v>
      </c>
      <c r="T3" s="37"/>
    </row>
    <row r="4" spans="1:20" x14ac:dyDescent="0.35">
      <c r="A4" s="26" t="s">
        <v>25</v>
      </c>
      <c r="B4" s="49" t="s">
        <v>39</v>
      </c>
      <c r="C4" t="s">
        <v>328</v>
      </c>
      <c r="D4" s="12" t="s">
        <v>40</v>
      </c>
      <c r="E4" s="13">
        <v>77723</v>
      </c>
      <c r="F4" s="74">
        <v>112</v>
      </c>
      <c r="G4" s="4">
        <v>22</v>
      </c>
      <c r="H4" s="75">
        <v>0.19642857142857101</v>
      </c>
      <c r="I4" s="66">
        <f t="shared" si="0"/>
        <v>0.04</v>
      </c>
      <c r="J4" s="37">
        <v>1</v>
      </c>
      <c r="K4" s="70">
        <f t="shared" si="1"/>
        <v>0.04</v>
      </c>
      <c r="L4" s="38">
        <v>1</v>
      </c>
      <c r="M4" s="62">
        <f t="shared" si="2"/>
        <v>0.88</v>
      </c>
      <c r="N4" s="37">
        <v>22</v>
      </c>
      <c r="O4" s="62">
        <f t="shared" si="3"/>
        <v>0</v>
      </c>
      <c r="P4" s="38">
        <v>0</v>
      </c>
      <c r="Q4" s="62">
        <f t="shared" si="4"/>
        <v>0.04</v>
      </c>
      <c r="R4" s="37">
        <v>1</v>
      </c>
      <c r="S4" s="39">
        <v>25</v>
      </c>
    </row>
    <row r="5" spans="1:20" x14ac:dyDescent="0.35">
      <c r="A5" s="27" t="s">
        <v>25</v>
      </c>
      <c r="B5" s="49" t="s">
        <v>86</v>
      </c>
      <c r="C5" t="s">
        <v>87</v>
      </c>
      <c r="D5" s="2" t="s">
        <v>88</v>
      </c>
      <c r="E5" s="7">
        <v>73563</v>
      </c>
      <c r="F5" s="74">
        <v>104</v>
      </c>
      <c r="G5" s="4">
        <v>14</v>
      </c>
      <c r="H5" s="75">
        <v>0.13461538461538461</v>
      </c>
      <c r="I5" s="66">
        <f t="shared" si="0"/>
        <v>0.3125</v>
      </c>
      <c r="J5" s="37">
        <v>5</v>
      </c>
      <c r="K5" s="70">
        <f t="shared" si="1"/>
        <v>0</v>
      </c>
      <c r="L5" s="38">
        <v>0</v>
      </c>
      <c r="M5" s="62">
        <f t="shared" si="2"/>
        <v>0.5625</v>
      </c>
      <c r="N5" s="37">
        <v>9</v>
      </c>
      <c r="O5" s="62">
        <f t="shared" si="3"/>
        <v>6.25E-2</v>
      </c>
      <c r="P5" s="38">
        <v>1</v>
      </c>
      <c r="Q5" s="62">
        <f t="shared" si="4"/>
        <v>6.25E-2</v>
      </c>
      <c r="R5" s="37">
        <v>1</v>
      </c>
      <c r="S5" s="39">
        <v>16</v>
      </c>
    </row>
    <row r="6" spans="1:20" x14ac:dyDescent="0.35">
      <c r="A6" s="27" t="s">
        <v>25</v>
      </c>
      <c r="B6" s="49" t="s">
        <v>126</v>
      </c>
      <c r="C6" t="s">
        <v>327</v>
      </c>
      <c r="D6" s="2" t="s">
        <v>127</v>
      </c>
      <c r="E6" s="7">
        <v>72250</v>
      </c>
      <c r="F6" s="74">
        <v>79</v>
      </c>
      <c r="G6" s="4">
        <v>15</v>
      </c>
      <c r="H6" s="75">
        <v>0.189873417721519</v>
      </c>
      <c r="I6" s="66">
        <f t="shared" si="0"/>
        <v>6.25E-2</v>
      </c>
      <c r="J6" s="37">
        <v>1</v>
      </c>
      <c r="K6" s="70">
        <f t="shared" si="1"/>
        <v>0</v>
      </c>
      <c r="L6" s="38">
        <v>0</v>
      </c>
      <c r="M6" s="62">
        <f t="shared" si="2"/>
        <v>0.875</v>
      </c>
      <c r="N6" s="37">
        <v>14</v>
      </c>
      <c r="O6" s="62">
        <f t="shared" si="3"/>
        <v>0</v>
      </c>
      <c r="P6" s="38">
        <v>0</v>
      </c>
      <c r="Q6" s="62">
        <f t="shared" si="4"/>
        <v>6.25E-2</v>
      </c>
      <c r="R6" s="37">
        <v>1</v>
      </c>
      <c r="S6" s="39">
        <v>16</v>
      </c>
    </row>
    <row r="7" spans="1:20" x14ac:dyDescent="0.35">
      <c r="A7" s="27" t="s">
        <v>25</v>
      </c>
      <c r="B7" s="50" t="s">
        <v>132</v>
      </c>
      <c r="C7" t="s">
        <v>133</v>
      </c>
      <c r="D7" s="2" t="s">
        <v>134</v>
      </c>
      <c r="E7" s="7">
        <v>88451</v>
      </c>
      <c r="F7" s="74">
        <v>89</v>
      </c>
      <c r="G7" s="4">
        <v>15</v>
      </c>
      <c r="H7" s="75">
        <v>0.16853932584269662</v>
      </c>
      <c r="I7" s="66">
        <f t="shared" si="0"/>
        <v>5.5555555555555552E-2</v>
      </c>
      <c r="J7" s="37">
        <v>1</v>
      </c>
      <c r="K7" s="70">
        <f t="shared" si="1"/>
        <v>0.1111111111111111</v>
      </c>
      <c r="L7" s="38">
        <v>2</v>
      </c>
      <c r="M7" s="62">
        <f t="shared" si="2"/>
        <v>0.55555555555555558</v>
      </c>
      <c r="N7" s="37">
        <v>10</v>
      </c>
      <c r="O7" s="62">
        <f t="shared" si="3"/>
        <v>0.16666666666666666</v>
      </c>
      <c r="P7" s="38">
        <v>3</v>
      </c>
      <c r="Q7" s="62">
        <f t="shared" si="4"/>
        <v>0.1111111111111111</v>
      </c>
      <c r="R7" s="37">
        <v>2</v>
      </c>
      <c r="S7" s="39">
        <v>18</v>
      </c>
    </row>
    <row r="8" spans="1:20" x14ac:dyDescent="0.35">
      <c r="A8" s="27" t="s">
        <v>25</v>
      </c>
      <c r="B8" s="50" t="s">
        <v>145</v>
      </c>
      <c r="C8" t="s">
        <v>146</v>
      </c>
      <c r="D8" s="2" t="s">
        <v>56</v>
      </c>
      <c r="E8" s="7">
        <v>79589</v>
      </c>
      <c r="F8" s="74">
        <v>121</v>
      </c>
      <c r="G8" s="4">
        <v>28</v>
      </c>
      <c r="H8" s="75">
        <v>0.23140495867768596</v>
      </c>
      <c r="I8" s="66">
        <f t="shared" si="0"/>
        <v>2.9411764705882353E-2</v>
      </c>
      <c r="J8" s="37">
        <v>1</v>
      </c>
      <c r="K8" s="70">
        <f t="shared" si="1"/>
        <v>0</v>
      </c>
      <c r="L8" s="38">
        <v>0</v>
      </c>
      <c r="M8" s="62">
        <f t="shared" si="2"/>
        <v>0.55882352941176472</v>
      </c>
      <c r="N8" s="37">
        <v>19</v>
      </c>
      <c r="O8" s="62">
        <f t="shared" si="3"/>
        <v>0.26470588235294118</v>
      </c>
      <c r="P8" s="38">
        <v>9</v>
      </c>
      <c r="Q8" s="62">
        <f t="shared" si="4"/>
        <v>0.14705882352941177</v>
      </c>
      <c r="R8" s="37">
        <v>5</v>
      </c>
      <c r="S8" s="39">
        <v>34</v>
      </c>
    </row>
    <row r="9" spans="1:20" x14ac:dyDescent="0.35">
      <c r="A9" s="27" t="s">
        <v>25</v>
      </c>
      <c r="B9" s="49" t="s">
        <v>149</v>
      </c>
      <c r="C9" t="s">
        <v>150</v>
      </c>
      <c r="D9" s="2" t="s">
        <v>151</v>
      </c>
      <c r="E9" s="7">
        <v>79098</v>
      </c>
      <c r="F9" s="74">
        <v>453</v>
      </c>
      <c r="G9" s="4">
        <v>74</v>
      </c>
      <c r="H9" s="75">
        <v>0.16335540838852097</v>
      </c>
      <c r="I9" s="66">
        <f t="shared" si="0"/>
        <v>0</v>
      </c>
      <c r="J9" s="37">
        <v>0</v>
      </c>
      <c r="K9" s="70">
        <f t="shared" si="1"/>
        <v>7.792207792207792E-2</v>
      </c>
      <c r="L9" s="38">
        <v>6</v>
      </c>
      <c r="M9" s="62">
        <f t="shared" si="2"/>
        <v>0.74025974025974028</v>
      </c>
      <c r="N9" s="37">
        <v>57</v>
      </c>
      <c r="O9" s="62">
        <f t="shared" si="3"/>
        <v>0.14285714285714285</v>
      </c>
      <c r="P9" s="38">
        <v>11</v>
      </c>
      <c r="Q9" s="62">
        <f t="shared" si="4"/>
        <v>3.896103896103896E-2</v>
      </c>
      <c r="R9" s="37">
        <v>3</v>
      </c>
      <c r="S9" s="39">
        <v>77</v>
      </c>
    </row>
    <row r="10" spans="1:20" x14ac:dyDescent="0.35">
      <c r="A10" s="27" t="s">
        <v>25</v>
      </c>
      <c r="B10" s="50" t="s">
        <v>27</v>
      </c>
      <c r="C10" t="s">
        <v>152</v>
      </c>
      <c r="D10" s="2" t="s">
        <v>49</v>
      </c>
      <c r="E10" s="7">
        <v>77972</v>
      </c>
      <c r="F10" s="74">
        <v>95</v>
      </c>
      <c r="G10" s="4">
        <v>21</v>
      </c>
      <c r="H10" s="75">
        <v>0.22105263157894736</v>
      </c>
      <c r="I10" s="66">
        <f t="shared" si="0"/>
        <v>7.6923076923076927E-2</v>
      </c>
      <c r="J10" s="37">
        <v>2</v>
      </c>
      <c r="K10" s="70">
        <f t="shared" si="1"/>
        <v>0</v>
      </c>
      <c r="L10" s="38">
        <v>0</v>
      </c>
      <c r="M10" s="62">
        <f t="shared" si="2"/>
        <v>0.57692307692307687</v>
      </c>
      <c r="N10" s="37">
        <v>15</v>
      </c>
      <c r="O10" s="62">
        <f t="shared" si="3"/>
        <v>0.30769230769230771</v>
      </c>
      <c r="P10" s="38">
        <v>8</v>
      </c>
      <c r="Q10" s="62">
        <f t="shared" si="4"/>
        <v>3.8461538461538464E-2</v>
      </c>
      <c r="R10" s="37">
        <v>1</v>
      </c>
      <c r="S10" s="39">
        <v>26</v>
      </c>
    </row>
    <row r="11" spans="1:20" x14ac:dyDescent="0.35">
      <c r="A11" s="27" t="s">
        <v>25</v>
      </c>
      <c r="B11" s="49" t="s">
        <v>181</v>
      </c>
      <c r="C11" t="s">
        <v>182</v>
      </c>
      <c r="D11" s="2" t="s">
        <v>183</v>
      </c>
      <c r="E11" s="6">
        <v>72762</v>
      </c>
      <c r="F11" s="74">
        <v>206</v>
      </c>
      <c r="G11" s="4">
        <v>51</v>
      </c>
      <c r="H11" s="75">
        <v>0.24757281553398058</v>
      </c>
      <c r="I11" s="66">
        <f t="shared" si="0"/>
        <v>0</v>
      </c>
      <c r="J11" s="37">
        <v>0</v>
      </c>
      <c r="K11" s="70">
        <f t="shared" si="1"/>
        <v>0</v>
      </c>
      <c r="L11" s="38">
        <v>0</v>
      </c>
      <c r="M11" s="62">
        <f t="shared" si="2"/>
        <v>0.69230769230769229</v>
      </c>
      <c r="N11" s="37">
        <v>36</v>
      </c>
      <c r="O11" s="62">
        <f t="shared" si="3"/>
        <v>0.28846153846153844</v>
      </c>
      <c r="P11" s="38">
        <v>15</v>
      </c>
      <c r="Q11" s="62">
        <f t="shared" si="4"/>
        <v>1.9230769230769232E-2</v>
      </c>
      <c r="R11" s="37">
        <v>1</v>
      </c>
      <c r="S11" s="39">
        <v>52</v>
      </c>
    </row>
    <row r="12" spans="1:20" x14ac:dyDescent="0.35">
      <c r="A12" s="27" t="s">
        <v>25</v>
      </c>
      <c r="B12" s="51" t="s">
        <v>189</v>
      </c>
      <c r="C12" t="s">
        <v>330</v>
      </c>
      <c r="D12" s="2" t="s">
        <v>190</v>
      </c>
      <c r="E12" s="7">
        <v>74821</v>
      </c>
      <c r="F12" s="74">
        <v>44</v>
      </c>
      <c r="G12" s="4">
        <v>9</v>
      </c>
      <c r="H12" s="75">
        <v>0.20454545454545456</v>
      </c>
      <c r="I12" s="66">
        <f t="shared" si="0"/>
        <v>0.2</v>
      </c>
      <c r="J12" s="37">
        <v>2</v>
      </c>
      <c r="K12" s="70">
        <f t="shared" si="1"/>
        <v>0</v>
      </c>
      <c r="L12" s="38">
        <v>0</v>
      </c>
      <c r="M12" s="62">
        <f t="shared" si="2"/>
        <v>0.8</v>
      </c>
      <c r="N12" s="37">
        <v>8</v>
      </c>
      <c r="O12" s="62">
        <f t="shared" si="3"/>
        <v>0</v>
      </c>
      <c r="P12" s="38">
        <v>0</v>
      </c>
      <c r="Q12" s="62">
        <f t="shared" si="4"/>
        <v>0</v>
      </c>
      <c r="R12" s="37">
        <v>0</v>
      </c>
      <c r="S12" s="39">
        <v>10</v>
      </c>
    </row>
    <row r="13" spans="1:20" x14ac:dyDescent="0.35">
      <c r="A13" s="27" t="s">
        <v>25</v>
      </c>
      <c r="B13" s="51" t="s">
        <v>65</v>
      </c>
      <c r="C13" t="s">
        <v>191</v>
      </c>
      <c r="D13" s="2" t="s">
        <v>30</v>
      </c>
      <c r="E13" s="7">
        <v>74821</v>
      </c>
      <c r="F13" s="74">
        <v>30</v>
      </c>
      <c r="G13" s="4">
        <v>8</v>
      </c>
      <c r="H13" s="75">
        <v>0.26666666666666666</v>
      </c>
      <c r="I13" s="66">
        <f t="shared" si="0"/>
        <v>0.1</v>
      </c>
      <c r="J13" s="37">
        <v>1</v>
      </c>
      <c r="K13" s="70">
        <f t="shared" si="1"/>
        <v>0</v>
      </c>
      <c r="L13" s="38">
        <v>0</v>
      </c>
      <c r="M13" s="62">
        <f t="shared" si="2"/>
        <v>0.8</v>
      </c>
      <c r="N13" s="37">
        <v>8</v>
      </c>
      <c r="O13" s="62">
        <f t="shared" si="3"/>
        <v>0</v>
      </c>
      <c r="P13" s="38">
        <v>0</v>
      </c>
      <c r="Q13" s="62">
        <f t="shared" si="4"/>
        <v>0.1</v>
      </c>
      <c r="R13" s="37">
        <v>1</v>
      </c>
      <c r="S13" s="39">
        <v>10</v>
      </c>
    </row>
    <row r="14" spans="1:20" x14ac:dyDescent="0.35">
      <c r="A14" s="27" t="s">
        <v>25</v>
      </c>
      <c r="B14" s="50" t="s">
        <v>80</v>
      </c>
      <c r="C14" t="s">
        <v>239</v>
      </c>
      <c r="D14" s="2" t="s">
        <v>125</v>
      </c>
      <c r="E14" s="7">
        <v>74542</v>
      </c>
      <c r="F14" s="74">
        <v>13</v>
      </c>
      <c r="G14" s="4">
        <v>1</v>
      </c>
      <c r="H14" s="75">
        <v>7.6923076923076927E-2</v>
      </c>
      <c r="I14" s="66">
        <f t="shared" si="0"/>
        <v>1</v>
      </c>
      <c r="J14" s="37">
        <v>1</v>
      </c>
      <c r="K14" s="70">
        <f t="shared" si="1"/>
        <v>0</v>
      </c>
      <c r="L14" s="38">
        <v>0</v>
      </c>
      <c r="M14" s="62">
        <f t="shared" si="2"/>
        <v>0</v>
      </c>
      <c r="N14" s="37">
        <v>0</v>
      </c>
      <c r="O14" s="62">
        <f t="shared" si="3"/>
        <v>0</v>
      </c>
      <c r="P14" s="38">
        <v>0</v>
      </c>
      <c r="Q14" s="62">
        <f t="shared" si="4"/>
        <v>0</v>
      </c>
      <c r="R14" s="37">
        <v>0</v>
      </c>
      <c r="S14" s="39">
        <v>1</v>
      </c>
    </row>
    <row r="15" spans="1:20" x14ac:dyDescent="0.35">
      <c r="A15" s="27" t="s">
        <v>25</v>
      </c>
      <c r="B15" s="50" t="s">
        <v>192</v>
      </c>
      <c r="C15" t="s">
        <v>238</v>
      </c>
      <c r="D15" s="2" t="s">
        <v>190</v>
      </c>
      <c r="E15" s="7">
        <v>68239</v>
      </c>
      <c r="F15" s="74">
        <v>396</v>
      </c>
      <c r="G15" s="4">
        <v>80</v>
      </c>
      <c r="H15" s="75">
        <v>0.20202020202020202</v>
      </c>
      <c r="I15" s="66">
        <f t="shared" si="0"/>
        <v>0.33663366336633666</v>
      </c>
      <c r="J15" s="37">
        <v>34</v>
      </c>
      <c r="K15" s="70">
        <f t="shared" si="1"/>
        <v>0</v>
      </c>
      <c r="L15" s="38">
        <v>0</v>
      </c>
      <c r="M15" s="62">
        <f t="shared" si="2"/>
        <v>0.49504950495049505</v>
      </c>
      <c r="N15" s="37">
        <v>50</v>
      </c>
      <c r="O15" s="62">
        <f t="shared" si="3"/>
        <v>9.9009900990099015E-2</v>
      </c>
      <c r="P15" s="38">
        <v>10</v>
      </c>
      <c r="Q15" s="62">
        <f t="shared" si="4"/>
        <v>6.9306930693069313E-2</v>
      </c>
      <c r="R15" s="37">
        <v>7</v>
      </c>
      <c r="S15" s="39">
        <v>101</v>
      </c>
    </row>
    <row r="16" spans="1:20" x14ac:dyDescent="0.35">
      <c r="A16" s="27" t="s">
        <v>25</v>
      </c>
      <c r="B16" s="49" t="s">
        <v>65</v>
      </c>
      <c r="C16" t="s">
        <v>193</v>
      </c>
      <c r="D16" s="2" t="s">
        <v>184</v>
      </c>
      <c r="E16" s="6">
        <v>78628</v>
      </c>
      <c r="F16" s="74">
        <v>114</v>
      </c>
      <c r="G16" s="4">
        <v>43</v>
      </c>
      <c r="H16" s="75">
        <v>0.37719298245614036</v>
      </c>
      <c r="I16" s="66">
        <f t="shared" si="0"/>
        <v>0.15686274509803921</v>
      </c>
      <c r="J16" s="37">
        <v>8</v>
      </c>
      <c r="K16" s="70">
        <f t="shared" si="1"/>
        <v>0.17647058823529413</v>
      </c>
      <c r="L16" s="38">
        <v>9</v>
      </c>
      <c r="M16" s="62">
        <f t="shared" si="2"/>
        <v>0.58823529411764708</v>
      </c>
      <c r="N16" s="37">
        <v>30</v>
      </c>
      <c r="O16" s="62">
        <f t="shared" si="3"/>
        <v>0</v>
      </c>
      <c r="P16" s="38">
        <v>0</v>
      </c>
      <c r="Q16" s="62">
        <f t="shared" si="4"/>
        <v>7.8431372549019607E-2</v>
      </c>
      <c r="R16" s="37">
        <v>4</v>
      </c>
      <c r="S16" s="39">
        <v>51</v>
      </c>
    </row>
    <row r="17" spans="1:19" x14ac:dyDescent="0.35">
      <c r="A17" s="27" t="s">
        <v>25</v>
      </c>
      <c r="B17" s="49" t="s">
        <v>39</v>
      </c>
      <c r="C17" t="s">
        <v>326</v>
      </c>
      <c r="D17" s="2" t="s">
        <v>194</v>
      </c>
      <c r="E17" s="7">
        <v>78048</v>
      </c>
      <c r="F17" s="74">
        <v>107</v>
      </c>
      <c r="G17" s="4">
        <v>33</v>
      </c>
      <c r="H17" s="75">
        <v>0.30841121495327101</v>
      </c>
      <c r="I17" s="66">
        <f t="shared" si="0"/>
        <v>0.15217391304347827</v>
      </c>
      <c r="J17" s="37">
        <v>7</v>
      </c>
      <c r="K17" s="70">
        <f t="shared" si="1"/>
        <v>0.28260869565217389</v>
      </c>
      <c r="L17" s="38">
        <v>13</v>
      </c>
      <c r="M17" s="62">
        <f t="shared" si="2"/>
        <v>0.43478260869565216</v>
      </c>
      <c r="N17" s="37">
        <v>20</v>
      </c>
      <c r="O17" s="62">
        <f t="shared" si="3"/>
        <v>0.10869565217391304</v>
      </c>
      <c r="P17" s="38">
        <v>5</v>
      </c>
      <c r="Q17" s="62">
        <f t="shared" si="4"/>
        <v>2.1739130434782608E-2</v>
      </c>
      <c r="R17" s="37">
        <v>1</v>
      </c>
      <c r="S17" s="39">
        <v>46</v>
      </c>
    </row>
    <row r="18" spans="1:19" x14ac:dyDescent="0.35">
      <c r="A18" s="27" t="s">
        <v>25</v>
      </c>
      <c r="B18" s="50" t="s">
        <v>69</v>
      </c>
      <c r="C18" t="s">
        <v>237</v>
      </c>
      <c r="D18" s="2" t="s">
        <v>64</v>
      </c>
      <c r="E18" s="7">
        <v>71277</v>
      </c>
      <c r="F18" s="74">
        <v>166</v>
      </c>
      <c r="G18" s="4">
        <v>51</v>
      </c>
      <c r="H18" s="75">
        <v>0.30722891566265059</v>
      </c>
      <c r="I18" s="66">
        <f t="shared" si="0"/>
        <v>0.12962962962962962</v>
      </c>
      <c r="J18" s="37">
        <v>7</v>
      </c>
      <c r="K18" s="70">
        <f t="shared" si="1"/>
        <v>0</v>
      </c>
      <c r="L18" s="38">
        <v>0</v>
      </c>
      <c r="M18" s="62">
        <f t="shared" si="2"/>
        <v>0.79629629629629628</v>
      </c>
      <c r="N18" s="37">
        <v>43</v>
      </c>
      <c r="O18" s="62">
        <f t="shared" si="3"/>
        <v>0</v>
      </c>
      <c r="P18" s="38">
        <v>0</v>
      </c>
      <c r="Q18" s="62">
        <f t="shared" si="4"/>
        <v>7.407407407407407E-2</v>
      </c>
      <c r="R18" s="37">
        <v>4</v>
      </c>
      <c r="S18" s="39">
        <v>54</v>
      </c>
    </row>
    <row r="19" spans="1:19" x14ac:dyDescent="0.35">
      <c r="A19" s="26" t="s">
        <v>26</v>
      </c>
      <c r="B19" s="50" t="s">
        <v>27</v>
      </c>
      <c r="C19" s="11" t="s">
        <v>28</v>
      </c>
      <c r="D19" s="12" t="s">
        <v>235</v>
      </c>
      <c r="E19" s="13">
        <v>76227</v>
      </c>
      <c r="F19" s="74">
        <v>372</v>
      </c>
      <c r="G19" s="4">
        <v>34</v>
      </c>
      <c r="H19" s="75">
        <v>9.1397849462365593E-2</v>
      </c>
      <c r="I19" s="66">
        <f t="shared" si="0"/>
        <v>0.19047619047619047</v>
      </c>
      <c r="J19" s="37">
        <v>8</v>
      </c>
      <c r="K19" s="70">
        <f t="shared" si="1"/>
        <v>0</v>
      </c>
      <c r="L19" s="38">
        <v>0</v>
      </c>
      <c r="M19" s="62">
        <f t="shared" si="2"/>
        <v>0.6428571428571429</v>
      </c>
      <c r="N19" s="37">
        <v>27</v>
      </c>
      <c r="O19" s="62">
        <f t="shared" si="3"/>
        <v>0.11904761904761904</v>
      </c>
      <c r="P19" s="38">
        <v>5</v>
      </c>
      <c r="Q19" s="62">
        <f t="shared" si="4"/>
        <v>4.7619047619047616E-2</v>
      </c>
      <c r="R19" s="37">
        <v>2</v>
      </c>
      <c r="S19" s="39">
        <v>42</v>
      </c>
    </row>
    <row r="20" spans="1:19" x14ac:dyDescent="0.35">
      <c r="A20" s="26" t="s">
        <v>26</v>
      </c>
      <c r="B20" s="50" t="s">
        <v>27</v>
      </c>
      <c r="C20" s="11" t="s">
        <v>29</v>
      </c>
      <c r="D20" s="12" t="s">
        <v>30</v>
      </c>
      <c r="E20" s="13">
        <v>79112</v>
      </c>
      <c r="F20" s="74">
        <v>156</v>
      </c>
      <c r="G20" s="4">
        <v>41</v>
      </c>
      <c r="H20" s="75">
        <v>0.26282051282051283</v>
      </c>
      <c r="I20" s="66">
        <f t="shared" si="0"/>
        <v>0.34</v>
      </c>
      <c r="J20" s="37">
        <v>17</v>
      </c>
      <c r="K20" s="70">
        <f t="shared" si="1"/>
        <v>0</v>
      </c>
      <c r="L20" s="38">
        <v>0</v>
      </c>
      <c r="M20" s="62">
        <f t="shared" si="2"/>
        <v>0.57999999999999996</v>
      </c>
      <c r="N20" s="37">
        <v>29</v>
      </c>
      <c r="O20" s="62">
        <f t="shared" si="3"/>
        <v>0.06</v>
      </c>
      <c r="P20" s="38">
        <v>3</v>
      </c>
      <c r="Q20" s="62">
        <f t="shared" si="4"/>
        <v>0.02</v>
      </c>
      <c r="R20" s="37">
        <v>1</v>
      </c>
      <c r="S20" s="39">
        <v>50</v>
      </c>
    </row>
    <row r="21" spans="1:19" x14ac:dyDescent="0.35">
      <c r="A21" s="26" t="s">
        <v>26</v>
      </c>
      <c r="B21" s="49" t="s">
        <v>47</v>
      </c>
      <c r="C21" s="112" t="s">
        <v>325</v>
      </c>
      <c r="D21" s="12" t="s">
        <v>48</v>
      </c>
      <c r="E21" s="13">
        <v>76187</v>
      </c>
      <c r="F21" s="74">
        <v>47</v>
      </c>
      <c r="G21" s="4">
        <v>7</v>
      </c>
      <c r="H21" s="75">
        <v>0.14893617021276595</v>
      </c>
      <c r="I21" s="66">
        <f t="shared" si="0"/>
        <v>0</v>
      </c>
      <c r="J21" s="37">
        <v>0</v>
      </c>
      <c r="K21" s="70">
        <f t="shared" si="1"/>
        <v>0</v>
      </c>
      <c r="L21" s="38">
        <v>0</v>
      </c>
      <c r="M21" s="62">
        <f t="shared" si="2"/>
        <v>0.75</v>
      </c>
      <c r="N21" s="37">
        <v>6</v>
      </c>
      <c r="O21" s="62">
        <f t="shared" si="3"/>
        <v>0.125</v>
      </c>
      <c r="P21" s="38">
        <v>1</v>
      </c>
      <c r="Q21" s="62">
        <f t="shared" si="4"/>
        <v>0.125</v>
      </c>
      <c r="R21" s="37">
        <v>1</v>
      </c>
      <c r="S21" s="39">
        <v>8</v>
      </c>
    </row>
    <row r="22" spans="1:19" x14ac:dyDescent="0.35">
      <c r="A22" s="26" t="s">
        <v>26</v>
      </c>
      <c r="B22" s="49" t="s">
        <v>54</v>
      </c>
      <c r="C22" s="11" t="s">
        <v>55</v>
      </c>
      <c r="D22" s="12" t="s">
        <v>56</v>
      </c>
      <c r="E22" s="13">
        <v>88045</v>
      </c>
      <c r="F22" s="74">
        <v>94</v>
      </c>
      <c r="G22" s="4">
        <v>35</v>
      </c>
      <c r="H22" s="75">
        <v>0.37234042553191488</v>
      </c>
      <c r="I22" s="66">
        <f t="shared" si="0"/>
        <v>0</v>
      </c>
      <c r="J22" s="37">
        <v>0</v>
      </c>
      <c r="K22" s="70">
        <f t="shared" si="1"/>
        <v>5.5555555555555552E-2</v>
      </c>
      <c r="L22" s="38">
        <v>2</v>
      </c>
      <c r="M22" s="62">
        <f t="shared" si="2"/>
        <v>0.80555555555555558</v>
      </c>
      <c r="N22" s="37">
        <v>29</v>
      </c>
      <c r="O22" s="62">
        <f t="shared" si="3"/>
        <v>0</v>
      </c>
      <c r="P22" s="38">
        <v>0</v>
      </c>
      <c r="Q22" s="62">
        <f t="shared" si="4"/>
        <v>0.1388888888888889</v>
      </c>
      <c r="R22" s="37">
        <v>5</v>
      </c>
      <c r="S22" s="39">
        <v>36</v>
      </c>
    </row>
    <row r="23" spans="1:19" x14ac:dyDescent="0.35">
      <c r="A23" s="26" t="s">
        <v>26</v>
      </c>
      <c r="B23" s="49" t="s">
        <v>54</v>
      </c>
      <c r="C23" t="s">
        <v>57</v>
      </c>
      <c r="D23" s="12" t="s">
        <v>56</v>
      </c>
      <c r="E23" s="13">
        <v>88046</v>
      </c>
      <c r="F23" s="74">
        <v>27</v>
      </c>
      <c r="G23" s="4">
        <v>10</v>
      </c>
      <c r="H23" s="75">
        <v>0.37037037037037035</v>
      </c>
      <c r="I23" s="66">
        <f t="shared" si="0"/>
        <v>0</v>
      </c>
      <c r="J23" s="37">
        <v>0</v>
      </c>
      <c r="K23" s="70">
        <f t="shared" si="1"/>
        <v>0</v>
      </c>
      <c r="L23" s="38">
        <v>0</v>
      </c>
      <c r="M23" s="62">
        <f t="shared" si="2"/>
        <v>0.5</v>
      </c>
      <c r="N23" s="37">
        <v>6</v>
      </c>
      <c r="O23" s="62">
        <f t="shared" si="3"/>
        <v>0.41666666666666669</v>
      </c>
      <c r="P23" s="38">
        <v>5</v>
      </c>
      <c r="Q23" s="62">
        <f t="shared" si="4"/>
        <v>8.3333333333333329E-2</v>
      </c>
      <c r="R23" s="37">
        <v>1</v>
      </c>
      <c r="S23" s="39">
        <v>12</v>
      </c>
    </row>
    <row r="24" spans="1:19" x14ac:dyDescent="0.35">
      <c r="A24" s="26" t="s">
        <v>26</v>
      </c>
      <c r="B24" s="49" t="s">
        <v>65</v>
      </c>
      <c r="C24" t="s">
        <v>66</v>
      </c>
      <c r="D24" s="12" t="s">
        <v>67</v>
      </c>
      <c r="E24" s="13">
        <v>70806</v>
      </c>
      <c r="F24" s="74">
        <v>111</v>
      </c>
      <c r="G24" s="4">
        <v>32</v>
      </c>
      <c r="H24" s="75">
        <v>0.28828828828828829</v>
      </c>
      <c r="I24" s="66">
        <f t="shared" si="0"/>
        <v>0</v>
      </c>
      <c r="J24" s="37">
        <v>0</v>
      </c>
      <c r="K24" s="70">
        <f t="shared" si="1"/>
        <v>0.33333333333333331</v>
      </c>
      <c r="L24" s="38">
        <v>13</v>
      </c>
      <c r="M24" s="62">
        <f t="shared" si="2"/>
        <v>0.5641025641025641</v>
      </c>
      <c r="N24" s="37">
        <v>22</v>
      </c>
      <c r="O24" s="62">
        <f t="shared" si="3"/>
        <v>5.128205128205128E-2</v>
      </c>
      <c r="P24" s="38">
        <v>2</v>
      </c>
      <c r="Q24" s="62">
        <f t="shared" si="4"/>
        <v>5.128205128205128E-2</v>
      </c>
      <c r="R24" s="37">
        <v>2</v>
      </c>
      <c r="S24" s="39">
        <v>39</v>
      </c>
    </row>
    <row r="25" spans="1:19" x14ac:dyDescent="0.35">
      <c r="A25" s="27" t="s">
        <v>26</v>
      </c>
      <c r="B25" s="49" t="s">
        <v>86</v>
      </c>
      <c r="C25" t="s">
        <v>324</v>
      </c>
      <c r="D25" s="2" t="s">
        <v>89</v>
      </c>
      <c r="E25" s="7">
        <v>73529</v>
      </c>
      <c r="F25" s="74">
        <v>54</v>
      </c>
      <c r="G25" s="4">
        <v>8</v>
      </c>
      <c r="H25" s="75">
        <v>0.14814814814814814</v>
      </c>
      <c r="I25" s="66">
        <f t="shared" si="0"/>
        <v>0</v>
      </c>
      <c r="J25" s="37">
        <v>0</v>
      </c>
      <c r="K25" s="70">
        <f t="shared" si="1"/>
        <v>0</v>
      </c>
      <c r="L25" s="38">
        <v>0</v>
      </c>
      <c r="M25" s="62">
        <f t="shared" si="2"/>
        <v>0.875</v>
      </c>
      <c r="N25" s="37">
        <v>7</v>
      </c>
      <c r="O25" s="62">
        <f t="shared" si="3"/>
        <v>0</v>
      </c>
      <c r="P25" s="38">
        <v>0</v>
      </c>
      <c r="Q25" s="62">
        <f t="shared" si="4"/>
        <v>0.125</v>
      </c>
      <c r="R25" s="37">
        <v>1</v>
      </c>
      <c r="S25" s="39">
        <v>8</v>
      </c>
    </row>
    <row r="26" spans="1:19" x14ac:dyDescent="0.35">
      <c r="A26" s="27" t="s">
        <v>26</v>
      </c>
      <c r="B26" s="49" t="s">
        <v>135</v>
      </c>
      <c r="C26" t="s">
        <v>323</v>
      </c>
      <c r="D26" s="2" t="s">
        <v>136</v>
      </c>
      <c r="E26" s="7">
        <v>75179</v>
      </c>
      <c r="F26" s="74">
        <v>144</v>
      </c>
      <c r="G26" s="4">
        <v>54</v>
      </c>
      <c r="H26" s="75">
        <v>0.375</v>
      </c>
      <c r="I26" s="66">
        <f t="shared" si="0"/>
        <v>3.2786885245901641E-2</v>
      </c>
      <c r="J26" s="37">
        <v>2</v>
      </c>
      <c r="K26" s="70">
        <f t="shared" si="1"/>
        <v>0</v>
      </c>
      <c r="L26" s="38">
        <v>0</v>
      </c>
      <c r="M26" s="62">
        <f t="shared" si="2"/>
        <v>0.88524590163934425</v>
      </c>
      <c r="N26" s="37">
        <v>54</v>
      </c>
      <c r="O26" s="62">
        <f t="shared" si="3"/>
        <v>0</v>
      </c>
      <c r="P26" s="38">
        <v>0</v>
      </c>
      <c r="Q26" s="62">
        <f t="shared" si="4"/>
        <v>8.1967213114754092E-2</v>
      </c>
      <c r="R26" s="37">
        <v>5</v>
      </c>
      <c r="S26" s="39">
        <v>61</v>
      </c>
    </row>
    <row r="27" spans="1:19" ht="15" thickBot="1" x14ac:dyDescent="0.4">
      <c r="A27" s="28" t="s">
        <v>26</v>
      </c>
      <c r="B27" s="52" t="s">
        <v>65</v>
      </c>
      <c r="C27" s="1" t="s">
        <v>322</v>
      </c>
      <c r="D27" s="3" t="s">
        <v>64</v>
      </c>
      <c r="E27" s="8">
        <v>72074</v>
      </c>
      <c r="F27" s="76">
        <v>157</v>
      </c>
      <c r="G27" s="19">
        <v>29</v>
      </c>
      <c r="H27" s="77">
        <v>0.18471337579617833</v>
      </c>
      <c r="I27" s="66">
        <f t="shared" si="0"/>
        <v>0</v>
      </c>
      <c r="J27" s="37">
        <v>0</v>
      </c>
      <c r="K27" s="70">
        <f t="shared" si="1"/>
        <v>3.0303030303030304E-2</v>
      </c>
      <c r="L27" s="38">
        <v>1</v>
      </c>
      <c r="M27" s="63">
        <f t="shared" si="2"/>
        <v>0.72727272727272729</v>
      </c>
      <c r="N27" s="40">
        <v>24</v>
      </c>
      <c r="O27" s="62">
        <f t="shared" si="3"/>
        <v>0.21212121212121213</v>
      </c>
      <c r="P27" s="38">
        <v>7</v>
      </c>
      <c r="Q27" s="62">
        <f t="shared" si="4"/>
        <v>3.0303030303030304E-2</v>
      </c>
      <c r="R27" s="40">
        <v>1</v>
      </c>
      <c r="S27" s="45">
        <v>33</v>
      </c>
    </row>
    <row r="28" spans="1:19" x14ac:dyDescent="0.35">
      <c r="A28" s="25" t="s">
        <v>68</v>
      </c>
      <c r="B28" s="53" t="s">
        <v>69</v>
      </c>
      <c r="C28" s="15" t="s">
        <v>244</v>
      </c>
      <c r="D28" s="16" t="s">
        <v>70</v>
      </c>
      <c r="E28" s="17">
        <v>83064</v>
      </c>
      <c r="F28" s="72">
        <v>183</v>
      </c>
      <c r="G28" s="18">
        <v>12</v>
      </c>
      <c r="H28" s="73">
        <v>6.5573770491803282E-2</v>
      </c>
      <c r="I28" s="65">
        <f t="shared" si="0"/>
        <v>0.41666666666666669</v>
      </c>
      <c r="J28" s="34">
        <v>5</v>
      </c>
      <c r="K28" s="69">
        <f t="shared" si="1"/>
        <v>0</v>
      </c>
      <c r="L28" s="35">
        <v>0</v>
      </c>
      <c r="M28" s="62">
        <f t="shared" si="2"/>
        <v>0.25</v>
      </c>
      <c r="N28" s="34">
        <v>3</v>
      </c>
      <c r="O28" s="61">
        <f t="shared" si="3"/>
        <v>0.33333333333333331</v>
      </c>
      <c r="P28" s="35">
        <v>4</v>
      </c>
      <c r="Q28" s="61">
        <f t="shared" si="4"/>
        <v>0</v>
      </c>
      <c r="R28" s="34">
        <v>0</v>
      </c>
      <c r="S28" s="39">
        <v>12</v>
      </c>
    </row>
    <row r="29" spans="1:19" x14ac:dyDescent="0.35">
      <c r="A29" s="27" t="s">
        <v>68</v>
      </c>
      <c r="B29" s="50" t="s">
        <v>112</v>
      </c>
      <c r="C29" t="s">
        <v>245</v>
      </c>
      <c r="D29" s="2" t="s">
        <v>113</v>
      </c>
      <c r="E29" s="7">
        <v>93345</v>
      </c>
      <c r="F29" s="74">
        <v>39</v>
      </c>
      <c r="G29" s="4">
        <v>8</v>
      </c>
      <c r="H29" s="75">
        <v>0.20512820512820512</v>
      </c>
      <c r="I29" s="66">
        <f t="shared" si="0"/>
        <v>0</v>
      </c>
      <c r="J29" s="37">
        <v>0</v>
      </c>
      <c r="K29" s="70">
        <f t="shared" si="1"/>
        <v>0</v>
      </c>
      <c r="L29" s="38">
        <v>0</v>
      </c>
      <c r="M29" s="62">
        <f t="shared" si="2"/>
        <v>1</v>
      </c>
      <c r="N29" s="47">
        <v>8</v>
      </c>
      <c r="O29" s="62">
        <f t="shared" si="3"/>
        <v>0</v>
      </c>
      <c r="P29" s="38">
        <v>0</v>
      </c>
      <c r="Q29" s="62">
        <f t="shared" si="4"/>
        <v>0</v>
      </c>
      <c r="R29" s="37">
        <v>0</v>
      </c>
      <c r="S29" s="39">
        <v>8</v>
      </c>
    </row>
    <row r="30" spans="1:19" x14ac:dyDescent="0.35">
      <c r="A30" s="27" t="s">
        <v>68</v>
      </c>
      <c r="B30" s="50" t="s">
        <v>121</v>
      </c>
      <c r="C30" t="s">
        <v>246</v>
      </c>
      <c r="D30" s="2" t="s">
        <v>70</v>
      </c>
      <c r="E30" s="7">
        <v>84513</v>
      </c>
      <c r="F30" s="74">
        <v>42</v>
      </c>
      <c r="G30" s="4">
        <v>7</v>
      </c>
      <c r="H30" s="75">
        <v>0.16666666666666666</v>
      </c>
      <c r="I30" s="66">
        <f t="shared" si="0"/>
        <v>0.22222222222222221</v>
      </c>
      <c r="J30" s="37">
        <v>2</v>
      </c>
      <c r="K30" s="70">
        <f t="shared" si="1"/>
        <v>0</v>
      </c>
      <c r="L30" s="38">
        <v>0</v>
      </c>
      <c r="M30" s="62">
        <f t="shared" si="2"/>
        <v>0.44444444444444442</v>
      </c>
      <c r="N30" s="37">
        <v>4</v>
      </c>
      <c r="O30" s="62">
        <f t="shared" si="3"/>
        <v>0.22222222222222221</v>
      </c>
      <c r="P30" s="38">
        <v>2</v>
      </c>
      <c r="Q30" s="62">
        <f t="shared" si="4"/>
        <v>0.1111111111111111</v>
      </c>
      <c r="R30" s="37">
        <v>1</v>
      </c>
      <c r="S30" s="39">
        <v>9</v>
      </c>
    </row>
    <row r="31" spans="1:19" x14ac:dyDescent="0.35">
      <c r="A31" s="27" t="s">
        <v>68</v>
      </c>
      <c r="B31" s="50" t="s">
        <v>121</v>
      </c>
      <c r="C31" t="s">
        <v>247</v>
      </c>
      <c r="D31" s="2" t="s">
        <v>122</v>
      </c>
      <c r="E31" s="7">
        <v>84405</v>
      </c>
      <c r="F31" s="74">
        <v>51</v>
      </c>
      <c r="G31" s="4">
        <v>8</v>
      </c>
      <c r="H31" s="75">
        <v>0.15686274509803921</v>
      </c>
      <c r="I31" s="66">
        <f t="shared" si="0"/>
        <v>0</v>
      </c>
      <c r="J31" s="37">
        <v>0</v>
      </c>
      <c r="K31" s="70">
        <f t="shared" si="1"/>
        <v>0</v>
      </c>
      <c r="L31" s="38">
        <v>0</v>
      </c>
      <c r="M31" s="62">
        <f t="shared" si="2"/>
        <v>0.3</v>
      </c>
      <c r="N31" s="37">
        <v>3</v>
      </c>
      <c r="O31" s="62">
        <f t="shared" si="3"/>
        <v>0.5</v>
      </c>
      <c r="P31" s="38">
        <v>5</v>
      </c>
      <c r="Q31" s="62">
        <f t="shared" si="4"/>
        <v>0.2</v>
      </c>
      <c r="R31" s="37">
        <v>2</v>
      </c>
      <c r="S31" s="39">
        <v>10</v>
      </c>
    </row>
    <row r="32" spans="1:19" x14ac:dyDescent="0.35">
      <c r="A32" s="27" t="s">
        <v>68</v>
      </c>
      <c r="B32" s="50" t="s">
        <v>112</v>
      </c>
      <c r="C32" t="s">
        <v>248</v>
      </c>
      <c r="D32" s="2" t="s">
        <v>113</v>
      </c>
      <c r="E32" s="7">
        <v>92421</v>
      </c>
      <c r="F32" s="74">
        <v>59</v>
      </c>
      <c r="G32" s="4">
        <v>19</v>
      </c>
      <c r="H32" s="75">
        <v>0.32203389830508472</v>
      </c>
      <c r="I32" s="66">
        <f t="shared" si="0"/>
        <v>5.2631578947368418E-2</v>
      </c>
      <c r="J32" s="37">
        <v>1</v>
      </c>
      <c r="K32" s="70">
        <f t="shared" si="1"/>
        <v>0</v>
      </c>
      <c r="L32" s="68">
        <v>0</v>
      </c>
      <c r="M32" s="62">
        <f t="shared" si="2"/>
        <v>0.89473684210526316</v>
      </c>
      <c r="N32" s="37">
        <v>17</v>
      </c>
      <c r="O32" s="62">
        <f t="shared" si="3"/>
        <v>5.2631578947368418E-2</v>
      </c>
      <c r="P32" s="38">
        <v>1</v>
      </c>
      <c r="Q32" s="62">
        <f t="shared" si="4"/>
        <v>0</v>
      </c>
      <c r="R32" s="37">
        <v>0</v>
      </c>
      <c r="S32" s="39">
        <v>19</v>
      </c>
    </row>
    <row r="33" spans="1:19" x14ac:dyDescent="0.35">
      <c r="A33" s="27" t="s">
        <v>68</v>
      </c>
      <c r="B33" s="50" t="s">
        <v>58</v>
      </c>
      <c r="C33" t="s">
        <v>249</v>
      </c>
      <c r="D33" s="2" t="s">
        <v>125</v>
      </c>
      <c r="E33" s="7">
        <v>95213</v>
      </c>
      <c r="F33" s="74">
        <v>63</v>
      </c>
      <c r="G33" s="4">
        <v>29</v>
      </c>
      <c r="H33" s="75">
        <v>0.46031746031746029</v>
      </c>
      <c r="I33" s="66">
        <f t="shared" si="0"/>
        <v>0</v>
      </c>
      <c r="J33" s="37">
        <v>0</v>
      </c>
      <c r="K33" s="70">
        <f t="shared" si="1"/>
        <v>0</v>
      </c>
      <c r="L33" s="38">
        <v>0</v>
      </c>
      <c r="M33" s="62">
        <f t="shared" si="2"/>
        <v>0.89655172413793105</v>
      </c>
      <c r="N33" s="37">
        <v>26</v>
      </c>
      <c r="O33" s="62">
        <f t="shared" si="3"/>
        <v>0</v>
      </c>
      <c r="P33" s="38">
        <v>0</v>
      </c>
      <c r="Q33" s="62">
        <f t="shared" si="4"/>
        <v>0.10344827586206896</v>
      </c>
      <c r="R33" s="37">
        <v>3</v>
      </c>
      <c r="S33" s="39">
        <v>29</v>
      </c>
    </row>
    <row r="34" spans="1:19" x14ac:dyDescent="0.35">
      <c r="A34" s="27" t="s">
        <v>68</v>
      </c>
      <c r="B34" s="50" t="s">
        <v>58</v>
      </c>
      <c r="C34" t="s">
        <v>250</v>
      </c>
      <c r="D34" s="2" t="s">
        <v>70</v>
      </c>
      <c r="E34" s="7">
        <v>85391</v>
      </c>
      <c r="F34" s="74">
        <v>112</v>
      </c>
      <c r="G34" s="4">
        <v>20</v>
      </c>
      <c r="H34" s="75">
        <v>0.17857142857142858</v>
      </c>
      <c r="I34" s="66">
        <f t="shared" si="0"/>
        <v>0.40909090909090912</v>
      </c>
      <c r="J34" s="37">
        <v>9</v>
      </c>
      <c r="K34" s="70">
        <f t="shared" si="1"/>
        <v>0</v>
      </c>
      <c r="L34" s="38">
        <v>0</v>
      </c>
      <c r="M34" s="62">
        <f t="shared" si="2"/>
        <v>0.18181818181818182</v>
      </c>
      <c r="N34" s="37">
        <v>4</v>
      </c>
      <c r="O34" s="62">
        <f t="shared" si="3"/>
        <v>0.31818181818181818</v>
      </c>
      <c r="P34" s="38">
        <v>7</v>
      </c>
      <c r="Q34" s="62">
        <f t="shared" si="4"/>
        <v>9.0909090909090912E-2</v>
      </c>
      <c r="R34" s="37">
        <v>2</v>
      </c>
      <c r="S34" s="39">
        <v>22</v>
      </c>
    </row>
    <row r="35" spans="1:19" x14ac:dyDescent="0.35">
      <c r="A35" s="27" t="s">
        <v>68</v>
      </c>
      <c r="B35" s="50" t="s">
        <v>58</v>
      </c>
      <c r="C35" t="s">
        <v>137</v>
      </c>
      <c r="D35" s="2" t="s">
        <v>125</v>
      </c>
      <c r="E35" s="7">
        <v>85301</v>
      </c>
      <c r="F35" s="74">
        <v>94</v>
      </c>
      <c r="G35" s="4">
        <v>19</v>
      </c>
      <c r="H35" s="75">
        <v>0.20212765957446807</v>
      </c>
      <c r="I35" s="66">
        <f t="shared" ref="I35:I66" si="5">J35/S35</f>
        <v>0</v>
      </c>
      <c r="J35" s="37">
        <v>0</v>
      </c>
      <c r="K35" s="70">
        <f t="shared" ref="K35:K66" si="6">L35/S35</f>
        <v>0</v>
      </c>
      <c r="L35" s="38">
        <v>0</v>
      </c>
      <c r="M35" s="62">
        <f t="shared" ref="M35:M66" si="7">N35/S35</f>
        <v>0.36842105263157893</v>
      </c>
      <c r="N35" s="37">
        <v>7</v>
      </c>
      <c r="O35" s="62">
        <f t="shared" ref="O35:O66" si="8">P35/S35</f>
        <v>0.63157894736842102</v>
      </c>
      <c r="P35" s="38">
        <v>12</v>
      </c>
      <c r="Q35" s="62">
        <f t="shared" ref="Q35:Q66" si="9">R35/S35</f>
        <v>0</v>
      </c>
      <c r="R35" s="37">
        <v>0</v>
      </c>
      <c r="S35" s="39">
        <v>19</v>
      </c>
    </row>
    <row r="36" spans="1:19" x14ac:dyDescent="0.35">
      <c r="A36" s="27" t="s">
        <v>68</v>
      </c>
      <c r="B36" s="49" t="s">
        <v>174</v>
      </c>
      <c r="C36" t="s">
        <v>251</v>
      </c>
      <c r="D36" s="2" t="s">
        <v>175</v>
      </c>
      <c r="E36" s="7">
        <v>85757</v>
      </c>
      <c r="F36" s="74">
        <v>27</v>
      </c>
      <c r="G36" s="4">
        <v>7</v>
      </c>
      <c r="H36" s="75">
        <v>0.25925925925925924</v>
      </c>
      <c r="I36" s="66">
        <f t="shared" si="5"/>
        <v>0</v>
      </c>
      <c r="J36" s="37">
        <v>0</v>
      </c>
      <c r="K36" s="70">
        <f t="shared" si="6"/>
        <v>0</v>
      </c>
      <c r="L36" s="38">
        <v>0</v>
      </c>
      <c r="M36" s="62">
        <f t="shared" si="7"/>
        <v>1</v>
      </c>
      <c r="N36" s="37">
        <v>7</v>
      </c>
      <c r="O36" s="62">
        <f t="shared" si="8"/>
        <v>0</v>
      </c>
      <c r="P36" s="38">
        <v>0</v>
      </c>
      <c r="Q36" s="62">
        <f t="shared" si="9"/>
        <v>0</v>
      </c>
      <c r="R36" s="37">
        <v>0</v>
      </c>
      <c r="S36" s="39">
        <v>7</v>
      </c>
    </row>
    <row r="37" spans="1:19" x14ac:dyDescent="0.35">
      <c r="A37" s="27" t="s">
        <v>68</v>
      </c>
      <c r="B37" s="50" t="s">
        <v>188</v>
      </c>
      <c r="C37" s="42" t="s">
        <v>274</v>
      </c>
      <c r="D37" s="2" t="s">
        <v>113</v>
      </c>
      <c r="E37" s="7">
        <v>92318</v>
      </c>
      <c r="F37" s="74">
        <v>23</v>
      </c>
      <c r="G37" s="4">
        <v>9</v>
      </c>
      <c r="H37" s="75">
        <v>0.39130434782608697</v>
      </c>
      <c r="I37" s="66">
        <f t="shared" si="5"/>
        <v>0</v>
      </c>
      <c r="J37" s="37">
        <v>0</v>
      </c>
      <c r="K37" s="70">
        <f t="shared" si="6"/>
        <v>0</v>
      </c>
      <c r="L37" s="38">
        <v>0</v>
      </c>
      <c r="M37" s="62">
        <f t="shared" si="7"/>
        <v>0.77777777777777779</v>
      </c>
      <c r="N37" s="37">
        <v>7</v>
      </c>
      <c r="O37" s="62">
        <f t="shared" si="8"/>
        <v>0</v>
      </c>
      <c r="P37" s="38">
        <v>0</v>
      </c>
      <c r="Q37" s="62">
        <f t="shared" si="9"/>
        <v>0.22222222222222221</v>
      </c>
      <c r="R37" s="37">
        <v>2</v>
      </c>
      <c r="S37" s="39">
        <v>9</v>
      </c>
    </row>
    <row r="38" spans="1:19" x14ac:dyDescent="0.35">
      <c r="A38" s="27" t="s">
        <v>68</v>
      </c>
      <c r="B38" s="50" t="s">
        <v>197</v>
      </c>
      <c r="C38" s="42" t="s">
        <v>252</v>
      </c>
      <c r="D38" s="2" t="s">
        <v>198</v>
      </c>
      <c r="E38">
        <v>97483</v>
      </c>
      <c r="F38" s="74">
        <v>70</v>
      </c>
      <c r="G38" s="4">
        <v>32</v>
      </c>
      <c r="H38" s="75">
        <v>0.45714285714285713</v>
      </c>
      <c r="I38" s="66">
        <f t="shared" si="5"/>
        <v>0</v>
      </c>
      <c r="J38" s="37">
        <v>0</v>
      </c>
      <c r="K38" s="70">
        <f t="shared" si="6"/>
        <v>0</v>
      </c>
      <c r="L38" s="38">
        <v>0</v>
      </c>
      <c r="M38" s="62">
        <f t="shared" si="7"/>
        <v>0.875</v>
      </c>
      <c r="N38" s="37">
        <v>28</v>
      </c>
      <c r="O38" s="62">
        <f t="shared" si="8"/>
        <v>9.375E-2</v>
      </c>
      <c r="P38" s="38">
        <v>3</v>
      </c>
      <c r="Q38" s="62">
        <f t="shared" si="9"/>
        <v>3.125E-2</v>
      </c>
      <c r="R38" s="37">
        <v>1</v>
      </c>
      <c r="S38" s="39">
        <v>32</v>
      </c>
    </row>
    <row r="39" spans="1:19" x14ac:dyDescent="0.35">
      <c r="A39" s="27" t="s">
        <v>68</v>
      </c>
      <c r="B39" s="50" t="s">
        <v>199</v>
      </c>
      <c r="C39" s="42" t="s">
        <v>253</v>
      </c>
      <c r="D39" s="2" t="s">
        <v>200</v>
      </c>
      <c r="E39" s="7">
        <v>94431</v>
      </c>
      <c r="F39" s="74">
        <v>185</v>
      </c>
      <c r="G39" s="4">
        <v>27</v>
      </c>
      <c r="H39" s="75">
        <v>0.14594594594594595</v>
      </c>
      <c r="I39" s="66">
        <f t="shared" si="5"/>
        <v>3.3333333333333333E-2</v>
      </c>
      <c r="J39" s="37">
        <v>1</v>
      </c>
      <c r="K39" s="70">
        <f t="shared" si="6"/>
        <v>0</v>
      </c>
      <c r="L39" s="38">
        <v>0</v>
      </c>
      <c r="M39" s="62">
        <f t="shared" si="7"/>
        <v>0.8666666666666667</v>
      </c>
      <c r="N39" s="37">
        <v>26</v>
      </c>
      <c r="O39" s="62">
        <f t="shared" si="8"/>
        <v>0.1</v>
      </c>
      <c r="P39" s="38">
        <v>3</v>
      </c>
      <c r="Q39" s="62">
        <f t="shared" si="9"/>
        <v>0</v>
      </c>
      <c r="R39" s="37">
        <v>0</v>
      </c>
      <c r="S39" s="39">
        <v>30</v>
      </c>
    </row>
    <row r="40" spans="1:19" x14ac:dyDescent="0.35">
      <c r="A40" s="27" t="s">
        <v>68</v>
      </c>
      <c r="B40" s="50" t="s">
        <v>58</v>
      </c>
      <c r="C40" s="42" t="s">
        <v>254</v>
      </c>
      <c r="D40" s="2" t="s">
        <v>125</v>
      </c>
      <c r="E40" s="7">
        <v>91161</v>
      </c>
      <c r="F40" s="74">
        <v>72</v>
      </c>
      <c r="G40" s="4">
        <v>30</v>
      </c>
      <c r="H40" s="75">
        <v>0.41666666666666669</v>
      </c>
      <c r="I40" s="66">
        <f t="shared" si="5"/>
        <v>0</v>
      </c>
      <c r="J40" s="37">
        <v>0</v>
      </c>
      <c r="K40" s="70">
        <f t="shared" si="6"/>
        <v>0</v>
      </c>
      <c r="L40" s="38">
        <v>0</v>
      </c>
      <c r="M40" s="62">
        <f t="shared" si="7"/>
        <v>0.8666666666666667</v>
      </c>
      <c r="N40" s="37">
        <v>26</v>
      </c>
      <c r="O40" s="62">
        <f t="shared" si="8"/>
        <v>0.13333333333333333</v>
      </c>
      <c r="P40" s="38">
        <v>4</v>
      </c>
      <c r="Q40" s="62">
        <f t="shared" si="9"/>
        <v>0</v>
      </c>
      <c r="R40" s="37">
        <v>0</v>
      </c>
      <c r="S40" s="39">
        <v>30</v>
      </c>
    </row>
    <row r="41" spans="1:19" x14ac:dyDescent="0.35">
      <c r="A41" s="27" t="s">
        <v>68</v>
      </c>
      <c r="B41" s="50" t="s">
        <v>58</v>
      </c>
      <c r="C41" s="42" t="s">
        <v>255</v>
      </c>
      <c r="D41" s="2" t="s">
        <v>209</v>
      </c>
      <c r="E41" s="7">
        <v>90571</v>
      </c>
      <c r="F41" s="74">
        <v>160</v>
      </c>
      <c r="G41" s="4">
        <v>27</v>
      </c>
      <c r="H41" s="75">
        <v>0.16875000000000001</v>
      </c>
      <c r="I41" s="66">
        <f t="shared" si="5"/>
        <v>0.1111111111111111</v>
      </c>
      <c r="J41" s="37">
        <v>3</v>
      </c>
      <c r="K41" s="70">
        <f t="shared" si="6"/>
        <v>0</v>
      </c>
      <c r="L41" s="38">
        <v>0</v>
      </c>
      <c r="M41" s="62">
        <f t="shared" si="7"/>
        <v>0.88888888888888884</v>
      </c>
      <c r="N41" s="37">
        <v>24</v>
      </c>
      <c r="O41" s="62">
        <f t="shared" si="8"/>
        <v>0</v>
      </c>
      <c r="P41" s="38">
        <v>0</v>
      </c>
      <c r="Q41" s="62">
        <f t="shared" si="9"/>
        <v>0</v>
      </c>
      <c r="R41" s="37">
        <v>0</v>
      </c>
      <c r="S41" s="39">
        <v>27</v>
      </c>
    </row>
    <row r="42" spans="1:19" ht="15" thickBot="1" x14ac:dyDescent="0.4">
      <c r="A42" s="28" t="s">
        <v>68</v>
      </c>
      <c r="B42" s="54" t="s">
        <v>124</v>
      </c>
      <c r="C42" s="43" t="s">
        <v>256</v>
      </c>
      <c r="D42" s="3" t="s">
        <v>198</v>
      </c>
      <c r="E42" s="8">
        <v>96114</v>
      </c>
      <c r="F42" s="76">
        <v>62</v>
      </c>
      <c r="G42" s="19">
        <v>20</v>
      </c>
      <c r="H42" s="77">
        <v>0.32258064516129031</v>
      </c>
      <c r="I42" s="67">
        <f t="shared" si="5"/>
        <v>0</v>
      </c>
      <c r="J42" s="40">
        <v>0</v>
      </c>
      <c r="K42" s="71">
        <f t="shared" si="6"/>
        <v>0</v>
      </c>
      <c r="L42" s="41">
        <v>0</v>
      </c>
      <c r="M42" s="63">
        <f t="shared" si="7"/>
        <v>1</v>
      </c>
      <c r="N42" s="40">
        <v>20</v>
      </c>
      <c r="O42" s="63">
        <f t="shared" si="8"/>
        <v>0</v>
      </c>
      <c r="P42" s="41">
        <v>0</v>
      </c>
      <c r="Q42" s="62">
        <f t="shared" si="9"/>
        <v>0</v>
      </c>
      <c r="R42" s="40">
        <v>0</v>
      </c>
      <c r="S42" s="45">
        <v>20</v>
      </c>
    </row>
    <row r="43" spans="1:19" ht="14.5" customHeight="1" x14ac:dyDescent="0.35">
      <c r="A43" s="25" t="s">
        <v>176</v>
      </c>
      <c r="B43" s="55" t="s">
        <v>51</v>
      </c>
      <c r="C43" s="15" t="s">
        <v>258</v>
      </c>
      <c r="D43" s="16" t="s">
        <v>52</v>
      </c>
      <c r="E43" s="17">
        <v>12437</v>
      </c>
      <c r="F43" s="72">
        <v>167</v>
      </c>
      <c r="G43" s="18">
        <v>12</v>
      </c>
      <c r="H43" s="73">
        <v>7.1856287425149698E-2</v>
      </c>
      <c r="I43" s="66">
        <f t="shared" si="5"/>
        <v>0</v>
      </c>
      <c r="J43" s="37">
        <v>0</v>
      </c>
      <c r="K43" s="70">
        <f t="shared" si="6"/>
        <v>0</v>
      </c>
      <c r="L43" s="38">
        <v>0</v>
      </c>
      <c r="M43" s="62">
        <f t="shared" si="7"/>
        <v>1</v>
      </c>
      <c r="N43" s="34">
        <v>12</v>
      </c>
      <c r="O43" s="61">
        <f t="shared" si="8"/>
        <v>0</v>
      </c>
      <c r="P43" s="35">
        <v>0</v>
      </c>
      <c r="Q43" s="61">
        <f t="shared" si="9"/>
        <v>0</v>
      </c>
      <c r="R43" s="34">
        <v>0</v>
      </c>
      <c r="S43" s="39">
        <v>12</v>
      </c>
    </row>
    <row r="44" spans="1:19" ht="15" thickBot="1" x14ac:dyDescent="0.4">
      <c r="A44" s="29" t="s">
        <v>176</v>
      </c>
      <c r="B44" s="54" t="s">
        <v>51</v>
      </c>
      <c r="C44" s="20" t="s">
        <v>257</v>
      </c>
      <c r="D44" s="21" t="s">
        <v>53</v>
      </c>
      <c r="E44" s="22">
        <v>12487</v>
      </c>
      <c r="F44" s="76">
        <v>289</v>
      </c>
      <c r="G44" s="19">
        <v>33</v>
      </c>
      <c r="H44" s="77">
        <v>0.11418685121107267</v>
      </c>
      <c r="I44" s="66">
        <f t="shared" si="5"/>
        <v>8.8235294117647065E-2</v>
      </c>
      <c r="J44" s="37">
        <v>3</v>
      </c>
      <c r="K44" s="70">
        <f t="shared" si="6"/>
        <v>0</v>
      </c>
      <c r="L44" s="38">
        <v>0</v>
      </c>
      <c r="M44" s="63">
        <f t="shared" si="7"/>
        <v>0.88235294117647056</v>
      </c>
      <c r="N44" s="40">
        <v>30</v>
      </c>
      <c r="O44" s="63">
        <f t="shared" si="8"/>
        <v>2.9411764705882353E-2</v>
      </c>
      <c r="P44" s="41">
        <v>1</v>
      </c>
      <c r="Q44" s="63">
        <f t="shared" si="9"/>
        <v>0</v>
      </c>
      <c r="R44" s="40">
        <v>0</v>
      </c>
      <c r="S44" s="45">
        <v>34</v>
      </c>
    </row>
    <row r="45" spans="1:19" x14ac:dyDescent="0.35">
      <c r="A45" s="26" t="s">
        <v>225</v>
      </c>
      <c r="B45" s="50" t="s">
        <v>41</v>
      </c>
      <c r="C45" s="11" t="s">
        <v>259</v>
      </c>
      <c r="D45" s="12" t="s">
        <v>42</v>
      </c>
      <c r="E45" s="13">
        <v>15370</v>
      </c>
      <c r="F45" s="74">
        <v>194</v>
      </c>
      <c r="G45" s="4">
        <v>8</v>
      </c>
      <c r="H45" s="75">
        <v>4.1237113402061855E-2</v>
      </c>
      <c r="I45" s="65">
        <f t="shared" si="5"/>
        <v>0</v>
      </c>
      <c r="J45" s="34">
        <v>0</v>
      </c>
      <c r="K45" s="69">
        <f t="shared" si="6"/>
        <v>0</v>
      </c>
      <c r="L45" s="35">
        <v>0</v>
      </c>
      <c r="M45" s="62">
        <f t="shared" si="7"/>
        <v>1</v>
      </c>
      <c r="N45" s="37">
        <v>8</v>
      </c>
      <c r="O45" s="62">
        <f t="shared" si="8"/>
        <v>0</v>
      </c>
      <c r="P45" s="38">
        <v>0</v>
      </c>
      <c r="Q45" s="62">
        <f t="shared" si="9"/>
        <v>0</v>
      </c>
      <c r="R45" s="37">
        <v>0</v>
      </c>
      <c r="S45" s="39">
        <v>8</v>
      </c>
    </row>
    <row r="46" spans="1:19" x14ac:dyDescent="0.35">
      <c r="A46" s="26" t="s">
        <v>225</v>
      </c>
      <c r="B46" s="50" t="s">
        <v>41</v>
      </c>
      <c r="C46" s="11" t="s">
        <v>260</v>
      </c>
      <c r="D46" s="12" t="s">
        <v>43</v>
      </c>
      <c r="E46" s="13">
        <v>15345</v>
      </c>
      <c r="F46" s="74">
        <v>204</v>
      </c>
      <c r="G46" s="4">
        <v>20</v>
      </c>
      <c r="H46" s="75">
        <v>9.8039215686274508E-2</v>
      </c>
      <c r="I46" s="66">
        <f t="shared" si="5"/>
        <v>0.2</v>
      </c>
      <c r="J46" s="37">
        <v>4</v>
      </c>
      <c r="K46" s="70">
        <f t="shared" si="6"/>
        <v>0</v>
      </c>
      <c r="L46" s="38">
        <v>0</v>
      </c>
      <c r="M46" s="62">
        <f t="shared" si="7"/>
        <v>0.7</v>
      </c>
      <c r="N46" s="37">
        <v>14</v>
      </c>
      <c r="O46" s="62">
        <f t="shared" si="8"/>
        <v>0.05</v>
      </c>
      <c r="P46" s="38">
        <v>1</v>
      </c>
      <c r="Q46" s="62">
        <f t="shared" si="9"/>
        <v>0.05</v>
      </c>
      <c r="R46" s="37">
        <v>1</v>
      </c>
      <c r="S46" s="39">
        <v>20</v>
      </c>
    </row>
    <row r="47" spans="1:19" x14ac:dyDescent="0.35">
      <c r="A47" s="26" t="s">
        <v>225</v>
      </c>
      <c r="B47" s="50" t="s">
        <v>41</v>
      </c>
      <c r="C47" s="11" t="s">
        <v>261</v>
      </c>
      <c r="D47" s="12" t="s">
        <v>44</v>
      </c>
      <c r="E47" s="13">
        <v>16356</v>
      </c>
      <c r="F47" s="74">
        <v>131</v>
      </c>
      <c r="G47" s="4">
        <v>8</v>
      </c>
      <c r="H47" s="75">
        <v>6.1068702290076333E-2</v>
      </c>
      <c r="I47" s="66">
        <f t="shared" si="5"/>
        <v>0</v>
      </c>
      <c r="J47" s="37">
        <v>0</v>
      </c>
      <c r="K47" s="70">
        <f t="shared" si="6"/>
        <v>0</v>
      </c>
      <c r="L47" s="38">
        <v>0</v>
      </c>
      <c r="M47" s="62">
        <f t="shared" si="7"/>
        <v>0.6</v>
      </c>
      <c r="N47" s="37">
        <v>6</v>
      </c>
      <c r="O47" s="62">
        <f t="shared" si="8"/>
        <v>0.2</v>
      </c>
      <c r="P47" s="38">
        <v>2</v>
      </c>
      <c r="Q47" s="62">
        <f t="shared" si="9"/>
        <v>0.2</v>
      </c>
      <c r="R47" s="37">
        <v>2</v>
      </c>
      <c r="S47" s="39">
        <v>10</v>
      </c>
    </row>
    <row r="48" spans="1:19" x14ac:dyDescent="0.35">
      <c r="A48" s="26" t="s">
        <v>225</v>
      </c>
      <c r="B48" s="50" t="s">
        <v>195</v>
      </c>
      <c r="C48" s="11" t="s">
        <v>262</v>
      </c>
      <c r="D48" s="12" t="s">
        <v>45</v>
      </c>
      <c r="E48" s="13">
        <v>16321</v>
      </c>
      <c r="F48" s="74">
        <v>39</v>
      </c>
      <c r="G48" s="4">
        <v>3</v>
      </c>
      <c r="H48" s="75">
        <v>7.6923076923076927E-2</v>
      </c>
      <c r="I48" s="66">
        <f t="shared" si="5"/>
        <v>0.33333333333333331</v>
      </c>
      <c r="J48" s="37">
        <v>1</v>
      </c>
      <c r="K48" s="70">
        <f t="shared" si="6"/>
        <v>0</v>
      </c>
      <c r="L48" s="38">
        <v>0</v>
      </c>
      <c r="M48" s="62">
        <f t="shared" si="7"/>
        <v>0.66666666666666663</v>
      </c>
      <c r="N48" s="37">
        <v>2</v>
      </c>
      <c r="O48" s="62">
        <f t="shared" si="8"/>
        <v>0</v>
      </c>
      <c r="P48" s="38">
        <v>0</v>
      </c>
      <c r="Q48" s="62">
        <f t="shared" si="9"/>
        <v>0</v>
      </c>
      <c r="R48" s="37">
        <v>0</v>
      </c>
      <c r="S48" s="39">
        <v>3</v>
      </c>
    </row>
    <row r="49" spans="1:19" x14ac:dyDescent="0.35">
      <c r="A49" s="26" t="s">
        <v>225</v>
      </c>
      <c r="B49" s="50" t="s">
        <v>46</v>
      </c>
      <c r="C49" s="11" t="s">
        <v>263</v>
      </c>
      <c r="D49" s="12" t="s">
        <v>45</v>
      </c>
      <c r="E49" s="13">
        <v>16341</v>
      </c>
      <c r="F49" s="74">
        <v>392</v>
      </c>
      <c r="G49" s="4">
        <v>99</v>
      </c>
      <c r="H49" s="75">
        <v>0.25255102040816324</v>
      </c>
      <c r="I49" s="66">
        <f t="shared" si="5"/>
        <v>0</v>
      </c>
      <c r="J49" s="37">
        <v>0</v>
      </c>
      <c r="K49" s="70">
        <f t="shared" si="6"/>
        <v>0</v>
      </c>
      <c r="L49" s="38">
        <v>0</v>
      </c>
      <c r="M49" s="62">
        <f t="shared" si="7"/>
        <v>0.79411764705882348</v>
      </c>
      <c r="N49" s="37">
        <v>81</v>
      </c>
      <c r="O49" s="62">
        <f t="shared" si="8"/>
        <v>2.9411764705882353E-2</v>
      </c>
      <c r="P49" s="38">
        <v>3</v>
      </c>
      <c r="Q49" s="62">
        <f t="shared" si="9"/>
        <v>0.17647058823529413</v>
      </c>
      <c r="R49" s="37">
        <v>18</v>
      </c>
      <c r="S49" s="39">
        <v>102</v>
      </c>
    </row>
    <row r="50" spans="1:19" x14ac:dyDescent="0.35">
      <c r="A50" s="26" t="s">
        <v>225</v>
      </c>
      <c r="B50" s="49" t="s">
        <v>73</v>
      </c>
      <c r="C50" s="11" t="s">
        <v>74</v>
      </c>
      <c r="D50" s="12" t="s">
        <v>75</v>
      </c>
      <c r="E50" s="13">
        <v>14532</v>
      </c>
      <c r="F50" s="74">
        <v>101</v>
      </c>
      <c r="G50" s="4">
        <v>17</v>
      </c>
      <c r="H50" s="75">
        <v>0.16831683168316833</v>
      </c>
      <c r="I50" s="66">
        <f t="shared" si="5"/>
        <v>5.5555555555555552E-2</v>
      </c>
      <c r="J50" s="37">
        <v>1</v>
      </c>
      <c r="K50" s="70">
        <f t="shared" si="6"/>
        <v>0</v>
      </c>
      <c r="L50" s="38">
        <v>0</v>
      </c>
      <c r="M50" s="62">
        <f t="shared" si="7"/>
        <v>0.77777777777777779</v>
      </c>
      <c r="N50" s="37">
        <v>14</v>
      </c>
      <c r="O50" s="62">
        <f t="shared" si="8"/>
        <v>5.5555555555555552E-2</v>
      </c>
      <c r="P50" s="38">
        <v>1</v>
      </c>
      <c r="Q50" s="62">
        <f t="shared" si="9"/>
        <v>0.1111111111111111</v>
      </c>
      <c r="R50" s="37">
        <v>2</v>
      </c>
      <c r="S50" s="39">
        <v>18</v>
      </c>
    </row>
    <row r="51" spans="1:19" x14ac:dyDescent="0.35">
      <c r="A51" s="26" t="s">
        <v>225</v>
      </c>
      <c r="B51" s="49" t="s">
        <v>76</v>
      </c>
      <c r="C51" s="11" t="s">
        <v>77</v>
      </c>
      <c r="D51" s="12" t="s">
        <v>50</v>
      </c>
      <c r="E51" s="13">
        <v>14979</v>
      </c>
      <c r="F51" s="74">
        <v>181</v>
      </c>
      <c r="G51" s="4">
        <v>26</v>
      </c>
      <c r="H51" s="75">
        <v>0.143646408839779</v>
      </c>
      <c r="I51" s="66">
        <f t="shared" si="5"/>
        <v>0.14814814814814814</v>
      </c>
      <c r="J51" s="37">
        <v>4</v>
      </c>
      <c r="K51" s="70">
        <f t="shared" si="6"/>
        <v>0</v>
      </c>
      <c r="L51" s="38">
        <v>0</v>
      </c>
      <c r="M51" s="62">
        <f t="shared" si="7"/>
        <v>0.62962962962962965</v>
      </c>
      <c r="N51" s="37">
        <v>17</v>
      </c>
      <c r="O51" s="62">
        <f t="shared" si="8"/>
        <v>0.22222222222222221</v>
      </c>
      <c r="P51" s="38">
        <v>6</v>
      </c>
      <c r="Q51" s="62">
        <f t="shared" si="9"/>
        <v>0</v>
      </c>
      <c r="R51" s="37">
        <v>0</v>
      </c>
      <c r="S51" s="39">
        <v>27</v>
      </c>
    </row>
    <row r="52" spans="1:19" x14ac:dyDescent="0.35">
      <c r="A52" s="26" t="s">
        <v>225</v>
      </c>
      <c r="B52" s="50" t="s">
        <v>90</v>
      </c>
      <c r="C52" t="s">
        <v>264</v>
      </c>
      <c r="D52" s="2" t="s">
        <v>91</v>
      </c>
      <c r="E52" s="7">
        <v>14542</v>
      </c>
      <c r="F52" s="74">
        <v>79</v>
      </c>
      <c r="G52" s="4">
        <v>22</v>
      </c>
      <c r="H52" s="75">
        <v>0.27848101265822783</v>
      </c>
      <c r="I52" s="66">
        <f t="shared" si="5"/>
        <v>0</v>
      </c>
      <c r="J52" s="37">
        <v>0</v>
      </c>
      <c r="K52" s="70">
        <f t="shared" si="6"/>
        <v>0</v>
      </c>
      <c r="L52" s="38">
        <v>0</v>
      </c>
      <c r="M52" s="62">
        <f t="shared" si="7"/>
        <v>0.38095238095238093</v>
      </c>
      <c r="N52" s="37">
        <v>8</v>
      </c>
      <c r="O52" s="62">
        <f t="shared" si="8"/>
        <v>0.61904761904761907</v>
      </c>
      <c r="P52" s="38">
        <v>13</v>
      </c>
      <c r="Q52" s="62">
        <f t="shared" si="9"/>
        <v>0</v>
      </c>
      <c r="R52" s="37">
        <v>0</v>
      </c>
      <c r="S52" s="39">
        <v>21</v>
      </c>
    </row>
    <row r="53" spans="1:19" x14ac:dyDescent="0.35">
      <c r="A53" s="26" t="s">
        <v>225</v>
      </c>
      <c r="B53" s="49" t="s">
        <v>92</v>
      </c>
      <c r="C53" t="s">
        <v>93</v>
      </c>
      <c r="D53" s="2" t="s">
        <v>94</v>
      </c>
      <c r="E53" s="7">
        <v>14641</v>
      </c>
      <c r="F53" s="74">
        <v>68</v>
      </c>
      <c r="G53" s="4">
        <v>9</v>
      </c>
      <c r="H53" s="75">
        <v>0.13235294117647059</v>
      </c>
      <c r="I53" s="66">
        <f t="shared" si="5"/>
        <v>0</v>
      </c>
      <c r="J53" s="37">
        <v>0</v>
      </c>
      <c r="K53" s="70">
        <f t="shared" si="6"/>
        <v>0</v>
      </c>
      <c r="L53" s="38">
        <v>0</v>
      </c>
      <c r="M53" s="62">
        <f t="shared" si="7"/>
        <v>1</v>
      </c>
      <c r="N53" s="37">
        <v>9</v>
      </c>
      <c r="O53" s="62">
        <f t="shared" si="8"/>
        <v>0</v>
      </c>
      <c r="P53" s="38">
        <v>0</v>
      </c>
      <c r="Q53" s="62">
        <f t="shared" si="9"/>
        <v>0</v>
      </c>
      <c r="R53" s="37">
        <v>0</v>
      </c>
      <c r="S53" s="39">
        <v>9</v>
      </c>
    </row>
    <row r="54" spans="1:19" x14ac:dyDescent="0.35">
      <c r="A54" s="26" t="s">
        <v>225</v>
      </c>
      <c r="B54" s="49" t="s">
        <v>92</v>
      </c>
      <c r="C54" t="s">
        <v>95</v>
      </c>
      <c r="D54" s="2" t="s">
        <v>96</v>
      </c>
      <c r="E54" s="7">
        <v>14624</v>
      </c>
      <c r="F54" s="74">
        <v>59</v>
      </c>
      <c r="G54" s="4">
        <v>7</v>
      </c>
      <c r="H54" s="75">
        <v>0.11864406779661017</v>
      </c>
      <c r="I54" s="66">
        <f t="shared" si="5"/>
        <v>0</v>
      </c>
      <c r="J54" s="37">
        <v>0</v>
      </c>
      <c r="K54" s="70">
        <f t="shared" si="6"/>
        <v>0.2857142857142857</v>
      </c>
      <c r="L54" s="38">
        <v>2</v>
      </c>
      <c r="M54" s="62">
        <f t="shared" si="7"/>
        <v>0.7142857142857143</v>
      </c>
      <c r="N54" s="37">
        <v>5</v>
      </c>
      <c r="O54" s="62">
        <f t="shared" si="8"/>
        <v>0</v>
      </c>
      <c r="P54" s="38">
        <v>0</v>
      </c>
      <c r="Q54" s="62">
        <f t="shared" si="9"/>
        <v>0</v>
      </c>
      <c r="R54" s="37">
        <v>0</v>
      </c>
      <c r="S54" s="39">
        <v>7</v>
      </c>
    </row>
    <row r="55" spans="1:19" x14ac:dyDescent="0.35">
      <c r="A55" s="26" t="s">
        <v>225</v>
      </c>
      <c r="B55" s="50" t="s">
        <v>41</v>
      </c>
      <c r="C55" t="s">
        <v>265</v>
      </c>
      <c r="D55" s="2" t="s">
        <v>53</v>
      </c>
      <c r="E55" s="7">
        <v>16727</v>
      </c>
      <c r="F55" s="74">
        <v>66</v>
      </c>
      <c r="G55" s="4">
        <v>11</v>
      </c>
      <c r="H55" s="75">
        <v>0.16666666666666666</v>
      </c>
      <c r="I55" s="66">
        <f t="shared" si="5"/>
        <v>0</v>
      </c>
      <c r="J55" s="37">
        <v>0</v>
      </c>
      <c r="K55" s="70">
        <f t="shared" si="6"/>
        <v>0</v>
      </c>
      <c r="L55" s="38">
        <v>0</v>
      </c>
      <c r="M55" s="62">
        <f t="shared" si="7"/>
        <v>0.90909090909090906</v>
      </c>
      <c r="N55" s="37">
        <v>10</v>
      </c>
      <c r="O55" s="62">
        <f t="shared" si="8"/>
        <v>9.0909090909090912E-2</v>
      </c>
      <c r="P55" s="38">
        <v>1</v>
      </c>
      <c r="Q55" s="62">
        <f t="shared" si="9"/>
        <v>0</v>
      </c>
      <c r="R55" s="37">
        <v>0</v>
      </c>
      <c r="S55" s="39">
        <v>11</v>
      </c>
    </row>
    <row r="56" spans="1:19" x14ac:dyDescent="0.35">
      <c r="A56" s="26" t="s">
        <v>225</v>
      </c>
      <c r="B56" s="50" t="s">
        <v>41</v>
      </c>
      <c r="C56" t="s">
        <v>266</v>
      </c>
      <c r="D56" s="2" t="s">
        <v>53</v>
      </c>
      <c r="E56" s="7">
        <v>16547</v>
      </c>
      <c r="F56" s="74">
        <v>96</v>
      </c>
      <c r="G56" s="4">
        <v>18</v>
      </c>
      <c r="H56" s="75">
        <v>0.1875</v>
      </c>
      <c r="I56" s="66">
        <f t="shared" si="5"/>
        <v>5.5555555555555552E-2</v>
      </c>
      <c r="J56" s="37">
        <v>1</v>
      </c>
      <c r="K56" s="70">
        <f t="shared" si="6"/>
        <v>0</v>
      </c>
      <c r="L56" s="38">
        <v>0</v>
      </c>
      <c r="M56" s="62">
        <f t="shared" si="7"/>
        <v>0.83333333333333337</v>
      </c>
      <c r="N56" s="37">
        <v>15</v>
      </c>
      <c r="O56" s="62">
        <f t="shared" si="8"/>
        <v>0.1111111111111111</v>
      </c>
      <c r="P56" s="38">
        <v>2</v>
      </c>
      <c r="Q56" s="62">
        <f t="shared" si="9"/>
        <v>0</v>
      </c>
      <c r="R56" s="37">
        <v>0</v>
      </c>
      <c r="S56" s="39">
        <v>18</v>
      </c>
    </row>
    <row r="57" spans="1:19" x14ac:dyDescent="0.35">
      <c r="A57" s="26" t="s">
        <v>225</v>
      </c>
      <c r="B57" s="50" t="s">
        <v>41</v>
      </c>
      <c r="C57" t="s">
        <v>267</v>
      </c>
      <c r="D57" s="2" t="s">
        <v>97</v>
      </c>
      <c r="E57" s="7">
        <v>15711</v>
      </c>
      <c r="F57" s="74">
        <v>266</v>
      </c>
      <c r="G57" s="4">
        <v>59</v>
      </c>
      <c r="H57" s="75">
        <v>0.22180451127819548</v>
      </c>
      <c r="I57" s="66">
        <f t="shared" si="5"/>
        <v>3.5087719298245612E-2</v>
      </c>
      <c r="J57" s="37">
        <v>2</v>
      </c>
      <c r="K57" s="70">
        <f t="shared" si="6"/>
        <v>0</v>
      </c>
      <c r="L57" s="38">
        <v>0</v>
      </c>
      <c r="M57" s="62">
        <f t="shared" si="7"/>
        <v>0.77192982456140347</v>
      </c>
      <c r="N57" s="37">
        <v>44</v>
      </c>
      <c r="O57" s="62">
        <f t="shared" si="8"/>
        <v>0.19298245614035087</v>
      </c>
      <c r="P57" s="38">
        <v>11</v>
      </c>
      <c r="Q57" s="62">
        <f t="shared" si="9"/>
        <v>0</v>
      </c>
      <c r="R57" s="37">
        <v>0</v>
      </c>
      <c r="S57" s="39">
        <v>57</v>
      </c>
    </row>
    <row r="58" spans="1:19" x14ac:dyDescent="0.35">
      <c r="A58" s="27" t="s">
        <v>225</v>
      </c>
      <c r="B58" s="50" t="s">
        <v>195</v>
      </c>
      <c r="C58" t="s">
        <v>268</v>
      </c>
      <c r="D58" s="2" t="s">
        <v>50</v>
      </c>
      <c r="E58" s="7">
        <v>16247</v>
      </c>
      <c r="F58" s="74">
        <v>51</v>
      </c>
      <c r="G58" s="4">
        <v>10</v>
      </c>
      <c r="H58" s="75">
        <v>0.19607843137254902</v>
      </c>
      <c r="I58" s="66">
        <f t="shared" si="5"/>
        <v>0</v>
      </c>
      <c r="J58" s="37">
        <v>0</v>
      </c>
      <c r="K58" s="70">
        <f t="shared" si="6"/>
        <v>0</v>
      </c>
      <c r="L58" s="38">
        <v>0</v>
      </c>
      <c r="M58" s="62">
        <f t="shared" si="7"/>
        <v>1</v>
      </c>
      <c r="N58" s="37">
        <v>10</v>
      </c>
      <c r="O58" s="62">
        <f t="shared" si="8"/>
        <v>0</v>
      </c>
      <c r="P58" s="38">
        <v>0</v>
      </c>
      <c r="Q58" s="62">
        <f t="shared" si="9"/>
        <v>0</v>
      </c>
      <c r="R58" s="37">
        <v>0</v>
      </c>
      <c r="S58" s="39">
        <v>10</v>
      </c>
    </row>
    <row r="59" spans="1:19" ht="15" thickBot="1" x14ac:dyDescent="0.4">
      <c r="A59" s="27" t="s">
        <v>225</v>
      </c>
      <c r="B59" s="50" t="s">
        <v>195</v>
      </c>
      <c r="C59" t="s">
        <v>269</v>
      </c>
      <c r="D59" s="2" t="s">
        <v>196</v>
      </c>
      <c r="E59" s="7">
        <v>16247</v>
      </c>
      <c r="F59" s="74">
        <v>47</v>
      </c>
      <c r="G59" s="4">
        <v>8</v>
      </c>
      <c r="H59" s="75">
        <v>0.1702127659574468</v>
      </c>
      <c r="I59" s="67">
        <f t="shared" si="5"/>
        <v>0</v>
      </c>
      <c r="J59" s="40">
        <v>0</v>
      </c>
      <c r="K59" s="71">
        <f t="shared" si="6"/>
        <v>0</v>
      </c>
      <c r="L59" s="41">
        <v>0</v>
      </c>
      <c r="M59" s="63">
        <f t="shared" si="7"/>
        <v>1</v>
      </c>
      <c r="N59" s="37">
        <v>8</v>
      </c>
      <c r="O59" s="62">
        <f t="shared" si="8"/>
        <v>0</v>
      </c>
      <c r="P59" s="38">
        <v>0</v>
      </c>
      <c r="Q59" s="62">
        <f t="shared" si="9"/>
        <v>0</v>
      </c>
      <c r="R59" s="37">
        <v>0</v>
      </c>
      <c r="S59" s="45">
        <v>8</v>
      </c>
    </row>
    <row r="60" spans="1:19" x14ac:dyDescent="0.35">
      <c r="A60" s="30" t="s">
        <v>24</v>
      </c>
      <c r="B60" s="55" t="s">
        <v>9</v>
      </c>
      <c r="C60" s="14" t="s">
        <v>270</v>
      </c>
      <c r="D60" s="23" t="s">
        <v>117</v>
      </c>
      <c r="E60" s="24">
        <v>22115</v>
      </c>
      <c r="F60" s="72">
        <v>213</v>
      </c>
      <c r="G60" s="18">
        <v>19</v>
      </c>
      <c r="H60" s="73">
        <v>8.9201877934272297E-2</v>
      </c>
      <c r="I60" s="66">
        <f t="shared" si="5"/>
        <v>0</v>
      </c>
      <c r="J60" s="37">
        <v>0</v>
      </c>
      <c r="K60" s="70">
        <f t="shared" si="6"/>
        <v>0</v>
      </c>
      <c r="L60" s="38">
        <v>0</v>
      </c>
      <c r="M60" s="62">
        <f t="shared" si="7"/>
        <v>0.86363636363636365</v>
      </c>
      <c r="N60" s="34">
        <v>19</v>
      </c>
      <c r="O60" s="61">
        <f t="shared" si="8"/>
        <v>9.0909090909090912E-2</v>
      </c>
      <c r="P60" s="35">
        <v>2</v>
      </c>
      <c r="Q60" s="61">
        <f t="shared" si="9"/>
        <v>4.5454545454545456E-2</v>
      </c>
      <c r="R60" s="34">
        <v>1</v>
      </c>
      <c r="S60" s="39">
        <v>22</v>
      </c>
    </row>
    <row r="61" spans="1:19" ht="15" thickBot="1" x14ac:dyDescent="0.4">
      <c r="A61" s="28" t="s">
        <v>24</v>
      </c>
      <c r="B61" s="54" t="s">
        <v>9</v>
      </c>
      <c r="C61" s="1" t="s">
        <v>271</v>
      </c>
      <c r="D61" s="3" t="s">
        <v>117</v>
      </c>
      <c r="E61" s="8">
        <v>22113</v>
      </c>
      <c r="F61" s="76">
        <v>132</v>
      </c>
      <c r="G61" s="19">
        <v>21</v>
      </c>
      <c r="H61" s="77">
        <v>0.15909090909090909</v>
      </c>
      <c r="I61" s="66">
        <f t="shared" si="5"/>
        <v>7.1428571428571425E-2</v>
      </c>
      <c r="J61" s="37">
        <v>2</v>
      </c>
      <c r="K61" s="70">
        <f t="shared" si="6"/>
        <v>7.1428571428571425E-2</v>
      </c>
      <c r="L61" s="38">
        <v>2</v>
      </c>
      <c r="M61" s="63">
        <f t="shared" si="7"/>
        <v>0.6071428571428571</v>
      </c>
      <c r="N61" s="40">
        <v>17</v>
      </c>
      <c r="O61" s="63">
        <f t="shared" si="8"/>
        <v>0.10714285714285714</v>
      </c>
      <c r="P61" s="41">
        <v>3</v>
      </c>
      <c r="Q61" s="63">
        <f t="shared" si="9"/>
        <v>0.14285714285714285</v>
      </c>
      <c r="R61" s="40">
        <v>4</v>
      </c>
      <c r="S61" s="45">
        <v>28</v>
      </c>
    </row>
    <row r="62" spans="1:19" x14ac:dyDescent="0.35">
      <c r="A62" s="31" t="s">
        <v>222</v>
      </c>
      <c r="B62" s="56" t="s">
        <v>27</v>
      </c>
      <c r="C62" t="s">
        <v>272</v>
      </c>
      <c r="D62" s="2" t="s">
        <v>163</v>
      </c>
      <c r="E62" s="7">
        <v>64331</v>
      </c>
      <c r="F62" s="74">
        <v>414</v>
      </c>
      <c r="G62" s="4">
        <v>46</v>
      </c>
      <c r="H62" s="75">
        <v>0.1111111111111111</v>
      </c>
      <c r="I62" s="65">
        <f t="shared" si="5"/>
        <v>0.24444444444444444</v>
      </c>
      <c r="J62" s="34">
        <v>11</v>
      </c>
      <c r="K62" s="69">
        <f t="shared" si="6"/>
        <v>0.37777777777777777</v>
      </c>
      <c r="L62" s="35">
        <v>17</v>
      </c>
      <c r="M62" s="62">
        <f t="shared" si="7"/>
        <v>0.33333333333333331</v>
      </c>
      <c r="N62" s="37">
        <v>15</v>
      </c>
      <c r="O62" s="62">
        <f t="shared" si="8"/>
        <v>4.4444444444444446E-2</v>
      </c>
      <c r="P62" s="38">
        <v>2</v>
      </c>
      <c r="Q62" s="62">
        <f t="shared" si="9"/>
        <v>0</v>
      </c>
      <c r="R62" s="37">
        <v>0</v>
      </c>
      <c r="S62" s="39">
        <v>45</v>
      </c>
    </row>
    <row r="63" spans="1:19" x14ac:dyDescent="0.35">
      <c r="A63" s="31" t="s">
        <v>222</v>
      </c>
      <c r="B63" s="49" t="s">
        <v>156</v>
      </c>
      <c r="C63" t="s">
        <v>319</v>
      </c>
      <c r="D63" s="2" t="s">
        <v>159</v>
      </c>
      <c r="E63" s="7">
        <v>68642</v>
      </c>
      <c r="F63" s="74">
        <v>106</v>
      </c>
      <c r="G63" s="4">
        <v>22</v>
      </c>
      <c r="H63" s="75">
        <v>0.20754716981132076</v>
      </c>
      <c r="I63" s="66">
        <f t="shared" si="5"/>
        <v>0</v>
      </c>
      <c r="J63" s="37">
        <v>0</v>
      </c>
      <c r="K63" s="70">
        <f t="shared" si="6"/>
        <v>0</v>
      </c>
      <c r="L63" s="38">
        <v>0</v>
      </c>
      <c r="M63" s="62">
        <f t="shared" si="7"/>
        <v>0.63636363636363635</v>
      </c>
      <c r="N63" s="37">
        <v>14</v>
      </c>
      <c r="O63" s="62">
        <f t="shared" si="8"/>
        <v>0.36363636363636365</v>
      </c>
      <c r="P63" s="38">
        <v>8</v>
      </c>
      <c r="Q63" s="62">
        <f t="shared" si="9"/>
        <v>0</v>
      </c>
      <c r="R63" s="37">
        <v>0</v>
      </c>
      <c r="S63" s="39">
        <v>22</v>
      </c>
    </row>
    <row r="64" spans="1:19" x14ac:dyDescent="0.35">
      <c r="A64" s="31" t="s">
        <v>222</v>
      </c>
      <c r="B64" s="56" t="s">
        <v>164</v>
      </c>
      <c r="C64" t="s">
        <v>318</v>
      </c>
      <c r="D64" s="2" t="s">
        <v>81</v>
      </c>
      <c r="E64" s="7">
        <v>68519</v>
      </c>
      <c r="F64" s="74">
        <v>122</v>
      </c>
      <c r="G64" s="4">
        <v>36</v>
      </c>
      <c r="H64" s="75">
        <v>0.29508196721311475</v>
      </c>
      <c r="I64" s="66">
        <f t="shared" si="5"/>
        <v>0.11904761904761904</v>
      </c>
      <c r="J64" s="37">
        <v>5</v>
      </c>
      <c r="K64" s="70">
        <f t="shared" si="6"/>
        <v>0</v>
      </c>
      <c r="L64" s="38">
        <v>0</v>
      </c>
      <c r="M64" s="62">
        <f t="shared" si="7"/>
        <v>0.7142857142857143</v>
      </c>
      <c r="N64" s="37">
        <v>30</v>
      </c>
      <c r="O64" s="62">
        <f t="shared" si="8"/>
        <v>0.16666666666666666</v>
      </c>
      <c r="P64" s="38">
        <v>7</v>
      </c>
      <c r="Q64" s="62">
        <f t="shared" si="9"/>
        <v>0</v>
      </c>
      <c r="R64" s="37">
        <v>0</v>
      </c>
      <c r="S64" s="39">
        <v>42</v>
      </c>
    </row>
    <row r="65" spans="1:19" x14ac:dyDescent="0.35">
      <c r="A65" s="31" t="s">
        <v>222</v>
      </c>
      <c r="B65" s="56" t="s">
        <v>165</v>
      </c>
      <c r="C65" t="s">
        <v>236</v>
      </c>
      <c r="D65" s="2" t="s">
        <v>103</v>
      </c>
      <c r="E65" s="7">
        <v>68519</v>
      </c>
      <c r="F65" s="74">
        <v>239</v>
      </c>
      <c r="G65" s="4">
        <v>43</v>
      </c>
      <c r="H65" s="75">
        <v>0.1799163179916318</v>
      </c>
      <c r="I65" s="66">
        <f t="shared" si="5"/>
        <v>0.19565217391304349</v>
      </c>
      <c r="J65" s="37">
        <v>9</v>
      </c>
      <c r="K65" s="70">
        <f t="shared" si="6"/>
        <v>0</v>
      </c>
      <c r="L65" s="38">
        <v>0</v>
      </c>
      <c r="M65" s="62">
        <f t="shared" si="7"/>
        <v>0.63043478260869568</v>
      </c>
      <c r="N65" s="37">
        <v>29</v>
      </c>
      <c r="O65" s="62">
        <f t="shared" si="8"/>
        <v>0.17391304347826086</v>
      </c>
      <c r="P65" s="38">
        <v>8</v>
      </c>
      <c r="Q65" s="62">
        <f t="shared" si="9"/>
        <v>0</v>
      </c>
      <c r="R65" s="37">
        <v>0</v>
      </c>
      <c r="S65" s="39">
        <v>46</v>
      </c>
    </row>
    <row r="66" spans="1:19" x14ac:dyDescent="0.35">
      <c r="A66" s="31" t="s">
        <v>222</v>
      </c>
      <c r="B66" s="56" t="s">
        <v>98</v>
      </c>
      <c r="C66" t="s">
        <v>317</v>
      </c>
      <c r="D66" s="2" t="s">
        <v>166</v>
      </c>
      <c r="E66" s="7">
        <v>65931</v>
      </c>
      <c r="F66" s="74">
        <v>187</v>
      </c>
      <c r="G66" s="4">
        <v>44</v>
      </c>
      <c r="H66" s="75">
        <v>0.23529411764705882</v>
      </c>
      <c r="I66" s="66">
        <f t="shared" si="5"/>
        <v>6.25E-2</v>
      </c>
      <c r="J66" s="37">
        <v>3</v>
      </c>
      <c r="K66" s="70">
        <f t="shared" si="6"/>
        <v>0</v>
      </c>
      <c r="L66" s="38">
        <v>0</v>
      </c>
      <c r="M66" s="62">
        <f t="shared" si="7"/>
        <v>0.8125</v>
      </c>
      <c r="N66" s="37">
        <v>39</v>
      </c>
      <c r="O66" s="62">
        <f t="shared" si="8"/>
        <v>6.25E-2</v>
      </c>
      <c r="P66" s="38">
        <v>3</v>
      </c>
      <c r="Q66" s="62">
        <f t="shared" si="9"/>
        <v>6.25E-2</v>
      </c>
      <c r="R66" s="37">
        <v>3</v>
      </c>
      <c r="S66" s="39">
        <v>48</v>
      </c>
    </row>
    <row r="67" spans="1:19" x14ac:dyDescent="0.35">
      <c r="A67" s="31" t="s">
        <v>222</v>
      </c>
      <c r="B67" s="49" t="s">
        <v>167</v>
      </c>
      <c r="C67" t="s">
        <v>168</v>
      </c>
      <c r="D67" s="2" t="s">
        <v>169</v>
      </c>
      <c r="E67" s="7">
        <v>65929</v>
      </c>
      <c r="F67" s="74">
        <v>69</v>
      </c>
      <c r="G67" s="4">
        <v>23</v>
      </c>
      <c r="H67" s="75">
        <v>0.33333333333333331</v>
      </c>
      <c r="I67" s="66">
        <f t="shared" ref="I67:I98" si="10">J67/S67</f>
        <v>0.16</v>
      </c>
      <c r="J67" s="37">
        <v>4</v>
      </c>
      <c r="K67" s="70">
        <f t="shared" ref="K67:K98" si="11">L67/S67</f>
        <v>0</v>
      </c>
      <c r="L67" s="38">
        <v>0</v>
      </c>
      <c r="M67" s="62">
        <f t="shared" ref="M67:M98" si="12">N67/S67</f>
        <v>0.8</v>
      </c>
      <c r="N67" s="37">
        <v>20</v>
      </c>
      <c r="O67" s="62">
        <f t="shared" ref="O67:O98" si="13">P67/S67</f>
        <v>0.04</v>
      </c>
      <c r="P67" s="38">
        <v>1</v>
      </c>
      <c r="Q67" s="62">
        <f t="shared" ref="Q67:Q98" si="14">R67/S67</f>
        <v>0</v>
      </c>
      <c r="R67" s="37">
        <v>0</v>
      </c>
      <c r="S67" s="39">
        <v>25</v>
      </c>
    </row>
    <row r="68" spans="1:19" x14ac:dyDescent="0.35">
      <c r="A68" s="31" t="s">
        <v>222</v>
      </c>
      <c r="B68" s="56" t="s">
        <v>170</v>
      </c>
      <c r="C68" t="s">
        <v>316</v>
      </c>
      <c r="D68" s="2" t="s">
        <v>171</v>
      </c>
      <c r="E68" s="7">
        <v>60433</v>
      </c>
      <c r="F68" s="74">
        <v>214</v>
      </c>
      <c r="G68" s="4">
        <v>36</v>
      </c>
      <c r="H68" s="75">
        <v>0.16822429906542055</v>
      </c>
      <c r="I68" s="66">
        <f t="shared" si="10"/>
        <v>0.15789473684210525</v>
      </c>
      <c r="J68" s="37">
        <v>6</v>
      </c>
      <c r="K68" s="70">
        <f t="shared" si="11"/>
        <v>0</v>
      </c>
      <c r="L68" s="38">
        <v>0</v>
      </c>
      <c r="M68" s="62">
        <f t="shared" si="12"/>
        <v>0.81578947368421051</v>
      </c>
      <c r="N68" s="37">
        <v>31</v>
      </c>
      <c r="O68" s="62">
        <f t="shared" si="13"/>
        <v>2.6315789473684209E-2</v>
      </c>
      <c r="P68" s="38">
        <v>1</v>
      </c>
      <c r="Q68" s="62">
        <f t="shared" si="14"/>
        <v>0</v>
      </c>
      <c r="R68" s="37">
        <v>0</v>
      </c>
      <c r="S68" s="39">
        <v>38</v>
      </c>
    </row>
    <row r="69" spans="1:19" x14ac:dyDescent="0.35">
      <c r="A69" s="31" t="s">
        <v>222</v>
      </c>
      <c r="B69" s="50" t="s">
        <v>98</v>
      </c>
      <c r="C69" t="s">
        <v>315</v>
      </c>
      <c r="D69" s="2" t="s">
        <v>99</v>
      </c>
      <c r="E69" s="7">
        <v>63505</v>
      </c>
      <c r="F69" s="74">
        <v>49</v>
      </c>
      <c r="G69" s="4">
        <v>10</v>
      </c>
      <c r="H69" s="75">
        <v>0.20408163265306123</v>
      </c>
      <c r="I69" s="66">
        <f t="shared" si="10"/>
        <v>0.1</v>
      </c>
      <c r="J69" s="37">
        <v>1</v>
      </c>
      <c r="K69" s="70">
        <f t="shared" si="11"/>
        <v>0</v>
      </c>
      <c r="L69" s="38">
        <v>0</v>
      </c>
      <c r="M69" s="62">
        <f t="shared" si="12"/>
        <v>0.7</v>
      </c>
      <c r="N69" s="37">
        <v>7</v>
      </c>
      <c r="O69" s="62">
        <f t="shared" si="13"/>
        <v>0.2</v>
      </c>
      <c r="P69" s="38">
        <v>2</v>
      </c>
      <c r="Q69" s="62">
        <f t="shared" si="14"/>
        <v>0</v>
      </c>
      <c r="R69" s="37">
        <v>0</v>
      </c>
      <c r="S69" s="39">
        <v>10</v>
      </c>
    </row>
    <row r="70" spans="1:19" x14ac:dyDescent="0.35">
      <c r="A70" s="31" t="s">
        <v>222</v>
      </c>
      <c r="B70" s="50" t="s">
        <v>100</v>
      </c>
      <c r="C70" t="s">
        <v>314</v>
      </c>
      <c r="D70" s="2" t="s">
        <v>101</v>
      </c>
      <c r="E70" s="7">
        <v>34253</v>
      </c>
      <c r="F70" s="74">
        <v>151</v>
      </c>
      <c r="G70" s="4">
        <v>22</v>
      </c>
      <c r="H70" s="75">
        <v>0.14569536423841059</v>
      </c>
      <c r="I70" s="66">
        <f t="shared" si="10"/>
        <v>0.36</v>
      </c>
      <c r="J70" s="37">
        <v>9</v>
      </c>
      <c r="K70" s="70">
        <f t="shared" si="11"/>
        <v>0</v>
      </c>
      <c r="L70" s="38">
        <v>0</v>
      </c>
      <c r="M70" s="62">
        <f t="shared" si="12"/>
        <v>0.12</v>
      </c>
      <c r="N70" s="37">
        <v>3</v>
      </c>
      <c r="O70" s="62">
        <f t="shared" si="13"/>
        <v>0.52</v>
      </c>
      <c r="P70" s="38">
        <v>13</v>
      </c>
      <c r="Q70" s="62">
        <f t="shared" si="14"/>
        <v>0</v>
      </c>
      <c r="R70" s="37">
        <v>0</v>
      </c>
      <c r="S70" s="39">
        <v>25</v>
      </c>
    </row>
    <row r="71" spans="1:19" ht="15" thickBot="1" x14ac:dyDescent="0.4">
      <c r="A71" s="31" t="s">
        <v>222</v>
      </c>
      <c r="B71" s="50" t="s">
        <v>102</v>
      </c>
      <c r="C71" t="s">
        <v>313</v>
      </c>
      <c r="D71" s="2" t="s">
        <v>103</v>
      </c>
      <c r="E71" s="7">
        <v>35440</v>
      </c>
      <c r="F71" s="74">
        <v>508</v>
      </c>
      <c r="G71" s="4">
        <v>44</v>
      </c>
      <c r="H71" s="75">
        <v>8.6614173228346455E-2</v>
      </c>
      <c r="I71" s="67">
        <f t="shared" si="10"/>
        <v>6.6666666666666666E-2</v>
      </c>
      <c r="J71" s="40">
        <v>3</v>
      </c>
      <c r="K71" s="71">
        <f t="shared" si="11"/>
        <v>0</v>
      </c>
      <c r="L71" s="41">
        <v>0</v>
      </c>
      <c r="M71" s="62">
        <f t="shared" si="12"/>
        <v>0.82222222222222219</v>
      </c>
      <c r="N71" s="37">
        <v>37</v>
      </c>
      <c r="O71" s="62">
        <f t="shared" si="13"/>
        <v>0.1111111111111111</v>
      </c>
      <c r="P71" s="38">
        <v>5</v>
      </c>
      <c r="Q71" s="62">
        <f t="shared" si="14"/>
        <v>0</v>
      </c>
      <c r="R71" s="37">
        <v>0</v>
      </c>
      <c r="S71" s="45">
        <v>45</v>
      </c>
    </row>
    <row r="72" spans="1:19" x14ac:dyDescent="0.35">
      <c r="A72" s="30" t="s">
        <v>223</v>
      </c>
      <c r="B72" s="55" t="s">
        <v>104</v>
      </c>
      <c r="C72" s="14" t="s">
        <v>105</v>
      </c>
      <c r="D72" s="23" t="s">
        <v>106</v>
      </c>
      <c r="E72" s="24">
        <v>18182</v>
      </c>
      <c r="F72" s="72">
        <v>73</v>
      </c>
      <c r="G72" s="18">
        <v>21</v>
      </c>
      <c r="H72" s="73">
        <v>0.28767123287671231</v>
      </c>
      <c r="I72" s="66">
        <f t="shared" si="10"/>
        <v>0</v>
      </c>
      <c r="J72" s="37">
        <v>0</v>
      </c>
      <c r="K72" s="70">
        <f t="shared" si="11"/>
        <v>0</v>
      </c>
      <c r="L72" s="38">
        <v>0</v>
      </c>
      <c r="M72" s="61">
        <f t="shared" si="12"/>
        <v>0.7142857142857143</v>
      </c>
      <c r="N72" s="34">
        <v>15</v>
      </c>
      <c r="O72" s="61">
        <f t="shared" si="13"/>
        <v>0.2857142857142857</v>
      </c>
      <c r="P72" s="35">
        <v>6</v>
      </c>
      <c r="Q72" s="61">
        <f t="shared" si="14"/>
        <v>0</v>
      </c>
      <c r="R72" s="34">
        <v>0</v>
      </c>
      <c r="S72" s="39">
        <v>21</v>
      </c>
    </row>
    <row r="73" spans="1:19" ht="15" thickBot="1" x14ac:dyDescent="0.4">
      <c r="A73" s="28" t="s">
        <v>223</v>
      </c>
      <c r="B73" s="52" t="s">
        <v>107</v>
      </c>
      <c r="C73" s="1" t="s">
        <v>275</v>
      </c>
      <c r="D73" s="3" t="s">
        <v>108</v>
      </c>
      <c r="E73" s="8">
        <v>18106</v>
      </c>
      <c r="F73" s="76">
        <v>131</v>
      </c>
      <c r="G73" s="19">
        <v>25</v>
      </c>
      <c r="H73" s="77">
        <v>0.19083969465648856</v>
      </c>
      <c r="I73" s="66">
        <f t="shared" si="10"/>
        <v>0</v>
      </c>
      <c r="J73" s="37">
        <v>0</v>
      </c>
      <c r="K73" s="70">
        <f t="shared" si="11"/>
        <v>0</v>
      </c>
      <c r="L73" s="38">
        <v>0</v>
      </c>
      <c r="M73" s="105">
        <f t="shared" si="12"/>
        <v>0.8</v>
      </c>
      <c r="N73" s="40">
        <v>20</v>
      </c>
      <c r="O73" s="105">
        <f t="shared" si="13"/>
        <v>0.2</v>
      </c>
      <c r="P73" s="41">
        <v>5</v>
      </c>
      <c r="Q73" s="63">
        <f t="shared" si="14"/>
        <v>0</v>
      </c>
      <c r="R73" s="40">
        <v>0</v>
      </c>
      <c r="S73" s="45">
        <v>25</v>
      </c>
    </row>
    <row r="74" spans="1:19" x14ac:dyDescent="0.35">
      <c r="A74" s="26" t="s">
        <v>224</v>
      </c>
      <c r="B74" s="49" t="s">
        <v>23</v>
      </c>
      <c r="C74" t="s">
        <v>279</v>
      </c>
      <c r="D74" s="12" t="s">
        <v>24</v>
      </c>
      <c r="E74" s="13">
        <v>21337</v>
      </c>
      <c r="F74" s="74">
        <v>149</v>
      </c>
      <c r="G74" s="4">
        <v>24</v>
      </c>
      <c r="H74" s="75">
        <v>0.16107382550335569</v>
      </c>
      <c r="I74" s="65">
        <f t="shared" si="10"/>
        <v>0</v>
      </c>
      <c r="J74" s="34">
        <v>0</v>
      </c>
      <c r="K74" s="69">
        <f t="shared" si="11"/>
        <v>0</v>
      </c>
      <c r="L74" s="35">
        <v>0</v>
      </c>
      <c r="M74" s="61">
        <f t="shared" si="12"/>
        <v>0.5161290322580645</v>
      </c>
      <c r="N74" s="37">
        <v>16</v>
      </c>
      <c r="O74" s="61">
        <f t="shared" si="13"/>
        <v>0.29032258064516131</v>
      </c>
      <c r="P74" s="38">
        <v>9</v>
      </c>
      <c r="Q74" s="61">
        <f t="shared" si="14"/>
        <v>0.19354838709677419</v>
      </c>
      <c r="R74" s="37">
        <v>6</v>
      </c>
      <c r="S74" s="39">
        <v>31</v>
      </c>
    </row>
    <row r="75" spans="1:19" x14ac:dyDescent="0.35">
      <c r="A75" s="26" t="s">
        <v>224</v>
      </c>
      <c r="B75" s="50" t="s">
        <v>60</v>
      </c>
      <c r="C75" t="s">
        <v>280</v>
      </c>
      <c r="D75" s="12" t="s">
        <v>61</v>
      </c>
      <c r="E75" s="13">
        <v>31867</v>
      </c>
      <c r="F75" s="74">
        <v>68</v>
      </c>
      <c r="G75" s="4">
        <v>25</v>
      </c>
      <c r="H75" s="75">
        <v>0.36764705882352944</v>
      </c>
      <c r="I75" s="66">
        <f t="shared" si="10"/>
        <v>3.5714285714285712E-2</v>
      </c>
      <c r="J75" s="37">
        <v>1</v>
      </c>
      <c r="K75" s="70">
        <f t="shared" si="11"/>
        <v>0</v>
      </c>
      <c r="L75" s="38">
        <v>0</v>
      </c>
      <c r="M75" s="62">
        <f t="shared" si="12"/>
        <v>0.7857142857142857</v>
      </c>
      <c r="N75" s="37">
        <v>22</v>
      </c>
      <c r="O75" s="62">
        <f t="shared" si="13"/>
        <v>0.17857142857142858</v>
      </c>
      <c r="P75" s="38">
        <v>5</v>
      </c>
      <c r="Q75" s="62">
        <f t="shared" si="14"/>
        <v>0</v>
      </c>
      <c r="R75" s="37">
        <v>0</v>
      </c>
      <c r="S75" s="39">
        <v>28</v>
      </c>
    </row>
    <row r="76" spans="1:19" x14ac:dyDescent="0.35">
      <c r="A76" s="26" t="s">
        <v>224</v>
      </c>
      <c r="B76" s="50" t="s">
        <v>9</v>
      </c>
      <c r="C76" s="11" t="s">
        <v>10</v>
      </c>
      <c r="D76" s="12" t="s">
        <v>11</v>
      </c>
      <c r="E76" s="13">
        <v>28870</v>
      </c>
      <c r="F76" s="74">
        <v>39</v>
      </c>
      <c r="G76" s="4">
        <v>11</v>
      </c>
      <c r="H76" s="75">
        <v>0.28205128205128205</v>
      </c>
      <c r="I76" s="66">
        <f t="shared" si="10"/>
        <v>0</v>
      </c>
      <c r="J76" s="37">
        <v>0</v>
      </c>
      <c r="K76" s="70">
        <f t="shared" si="11"/>
        <v>0</v>
      </c>
      <c r="L76" s="38">
        <v>0</v>
      </c>
      <c r="M76" s="62">
        <f t="shared" si="12"/>
        <v>0.84615384615384615</v>
      </c>
      <c r="N76" s="37">
        <v>11</v>
      </c>
      <c r="O76" s="62">
        <f t="shared" si="13"/>
        <v>0.15384615384615385</v>
      </c>
      <c r="P76" s="38">
        <v>2</v>
      </c>
      <c r="Q76" s="62">
        <f t="shared" si="14"/>
        <v>0</v>
      </c>
      <c r="R76" s="37">
        <v>0</v>
      </c>
      <c r="S76" s="39">
        <v>13</v>
      </c>
    </row>
    <row r="77" spans="1:19" x14ac:dyDescent="0.35">
      <c r="A77" s="26" t="s">
        <v>224</v>
      </c>
      <c r="B77" s="50" t="s">
        <v>6</v>
      </c>
      <c r="C77" t="s">
        <v>7</v>
      </c>
      <c r="D77" s="12" t="s">
        <v>8</v>
      </c>
      <c r="E77" s="13">
        <v>26670</v>
      </c>
      <c r="F77" s="74">
        <v>55</v>
      </c>
      <c r="G77" s="4">
        <v>15</v>
      </c>
      <c r="H77" s="75">
        <v>0.27272727272727271</v>
      </c>
      <c r="I77" s="66">
        <f t="shared" si="10"/>
        <v>0</v>
      </c>
      <c r="J77" s="37">
        <v>0</v>
      </c>
      <c r="K77" s="70">
        <f t="shared" si="11"/>
        <v>0</v>
      </c>
      <c r="L77" s="38">
        <v>0</v>
      </c>
      <c r="M77" s="62">
        <f t="shared" si="12"/>
        <v>0.93333333333333335</v>
      </c>
      <c r="N77" s="37">
        <v>14</v>
      </c>
      <c r="O77" s="62">
        <f t="shared" si="13"/>
        <v>6.6666666666666666E-2</v>
      </c>
      <c r="P77" s="38">
        <v>1</v>
      </c>
      <c r="Q77" s="62">
        <f t="shared" si="14"/>
        <v>0</v>
      </c>
      <c r="R77" s="37">
        <v>0</v>
      </c>
      <c r="S77" s="39">
        <v>15</v>
      </c>
    </row>
    <row r="78" spans="1:19" x14ac:dyDescent="0.35">
      <c r="A78" s="26" t="s">
        <v>224</v>
      </c>
      <c r="B78" s="50" t="s">
        <v>12</v>
      </c>
      <c r="C78" s="11" t="s">
        <v>13</v>
      </c>
      <c r="D78" s="12" t="s">
        <v>14</v>
      </c>
      <c r="E78" s="13">
        <v>49201</v>
      </c>
      <c r="F78" s="74">
        <v>28</v>
      </c>
      <c r="G78" s="4">
        <v>4</v>
      </c>
      <c r="H78" s="75">
        <v>0.14285714285714285</v>
      </c>
      <c r="I78" s="66">
        <f t="shared" si="10"/>
        <v>0.5</v>
      </c>
      <c r="J78" s="37">
        <v>2</v>
      </c>
      <c r="K78" s="70">
        <f t="shared" si="11"/>
        <v>0</v>
      </c>
      <c r="L78" s="38">
        <v>0</v>
      </c>
      <c r="M78" s="62">
        <f t="shared" si="12"/>
        <v>0.25</v>
      </c>
      <c r="N78" s="37">
        <v>1</v>
      </c>
      <c r="O78" s="62">
        <f t="shared" si="13"/>
        <v>0.25</v>
      </c>
      <c r="P78" s="38">
        <v>1</v>
      </c>
      <c r="Q78" s="62">
        <f t="shared" si="14"/>
        <v>0</v>
      </c>
      <c r="R78" s="37">
        <v>0</v>
      </c>
      <c r="S78" s="39">
        <v>4</v>
      </c>
    </row>
    <row r="79" spans="1:19" x14ac:dyDescent="0.35">
      <c r="A79" s="26" t="s">
        <v>224</v>
      </c>
      <c r="B79" s="50" t="s">
        <v>15</v>
      </c>
      <c r="C79" s="11" t="s">
        <v>16</v>
      </c>
      <c r="D79" s="12" t="s">
        <v>17</v>
      </c>
      <c r="E79" s="13">
        <v>49324</v>
      </c>
      <c r="F79" s="74">
        <v>112</v>
      </c>
      <c r="G79" s="4">
        <v>22</v>
      </c>
      <c r="H79" s="75">
        <v>0.19642857142857142</v>
      </c>
      <c r="I79" s="66">
        <f t="shared" si="10"/>
        <v>4.5454545454545456E-2</v>
      </c>
      <c r="J79" s="37">
        <v>1</v>
      </c>
      <c r="K79" s="70">
        <f t="shared" si="11"/>
        <v>0</v>
      </c>
      <c r="L79" s="38">
        <v>0</v>
      </c>
      <c r="M79" s="62">
        <f t="shared" si="12"/>
        <v>0.59090909090909094</v>
      </c>
      <c r="N79" s="37">
        <v>13</v>
      </c>
      <c r="O79" s="62">
        <f t="shared" si="13"/>
        <v>0.36363636363636365</v>
      </c>
      <c r="P79" s="38">
        <v>8</v>
      </c>
      <c r="Q79" s="62">
        <f t="shared" si="14"/>
        <v>0</v>
      </c>
      <c r="R79" s="37">
        <v>0</v>
      </c>
      <c r="S79" s="39">
        <v>22</v>
      </c>
    </row>
    <row r="80" spans="1:19" x14ac:dyDescent="0.35">
      <c r="A80" s="26" t="s">
        <v>224</v>
      </c>
      <c r="B80" s="50" t="s">
        <v>20</v>
      </c>
      <c r="C80" s="11" t="s">
        <v>21</v>
      </c>
      <c r="D80" s="12" t="s">
        <v>22</v>
      </c>
      <c r="E80" s="13">
        <v>21339</v>
      </c>
      <c r="F80" s="74">
        <v>114</v>
      </c>
      <c r="G80" s="4">
        <v>31</v>
      </c>
      <c r="H80" s="75">
        <v>0.27192982456140352</v>
      </c>
      <c r="I80" s="66">
        <f t="shared" si="10"/>
        <v>0</v>
      </c>
      <c r="J80" s="37">
        <v>0</v>
      </c>
      <c r="K80" s="70">
        <f t="shared" si="11"/>
        <v>0</v>
      </c>
      <c r="L80" s="38">
        <v>0</v>
      </c>
      <c r="M80" s="62">
        <f t="shared" si="12"/>
        <v>0.75</v>
      </c>
      <c r="N80" s="37">
        <v>27</v>
      </c>
      <c r="O80" s="62">
        <f t="shared" si="13"/>
        <v>8.3333333333333329E-2</v>
      </c>
      <c r="P80" s="38">
        <v>3</v>
      </c>
      <c r="Q80" s="62">
        <f t="shared" si="14"/>
        <v>0.16666666666666666</v>
      </c>
      <c r="R80" s="37">
        <v>6</v>
      </c>
      <c r="S80" s="39">
        <v>36</v>
      </c>
    </row>
    <row r="81" spans="1:19" x14ac:dyDescent="0.35">
      <c r="A81" s="26" t="s">
        <v>224</v>
      </c>
      <c r="B81" s="50" t="s">
        <v>18</v>
      </c>
      <c r="C81" s="11" t="s">
        <v>34</v>
      </c>
      <c r="D81" s="12" t="s">
        <v>35</v>
      </c>
      <c r="E81" s="13">
        <v>27299</v>
      </c>
      <c r="F81" s="74">
        <v>40</v>
      </c>
      <c r="G81" s="4">
        <v>2</v>
      </c>
      <c r="H81" s="75">
        <v>0.05</v>
      </c>
      <c r="I81" s="66">
        <f t="shared" si="10"/>
        <v>0</v>
      </c>
      <c r="J81" s="37">
        <v>0</v>
      </c>
      <c r="K81" s="70">
        <f t="shared" si="11"/>
        <v>0</v>
      </c>
      <c r="L81" s="38">
        <v>0</v>
      </c>
      <c r="M81" s="62">
        <f t="shared" si="12"/>
        <v>0.5</v>
      </c>
      <c r="N81" s="37">
        <v>1</v>
      </c>
      <c r="O81" s="62">
        <f t="shared" si="13"/>
        <v>0.5</v>
      </c>
      <c r="P81" s="38">
        <v>1</v>
      </c>
      <c r="Q81" s="62">
        <f t="shared" si="14"/>
        <v>0</v>
      </c>
      <c r="R81" s="37">
        <v>0</v>
      </c>
      <c r="S81" s="39">
        <v>2</v>
      </c>
    </row>
    <row r="82" spans="1:19" x14ac:dyDescent="0.35">
      <c r="A82" s="26" t="s">
        <v>224</v>
      </c>
      <c r="B82" s="50" t="s">
        <v>60</v>
      </c>
      <c r="C82" t="s">
        <v>281</v>
      </c>
      <c r="D82" s="12" t="s">
        <v>61</v>
      </c>
      <c r="E82" s="13">
        <v>30926</v>
      </c>
      <c r="F82" s="74">
        <v>220</v>
      </c>
      <c r="G82" s="4">
        <v>49</v>
      </c>
      <c r="H82" s="75">
        <v>0.22272727272727272</v>
      </c>
      <c r="I82" s="66">
        <f t="shared" si="10"/>
        <v>0.12727272727272726</v>
      </c>
      <c r="J82" s="37">
        <v>7</v>
      </c>
      <c r="K82" s="70">
        <f t="shared" si="11"/>
        <v>0</v>
      </c>
      <c r="L82" s="38">
        <v>0</v>
      </c>
      <c r="M82" s="62">
        <f t="shared" si="12"/>
        <v>0.70909090909090911</v>
      </c>
      <c r="N82" s="37">
        <v>39</v>
      </c>
      <c r="O82" s="62">
        <f t="shared" si="13"/>
        <v>0.16363636363636364</v>
      </c>
      <c r="P82" s="38">
        <v>9</v>
      </c>
      <c r="Q82" s="62">
        <f t="shared" si="14"/>
        <v>0</v>
      </c>
      <c r="R82" s="37">
        <v>0</v>
      </c>
      <c r="S82" s="39">
        <v>55</v>
      </c>
    </row>
    <row r="83" spans="1:19" x14ac:dyDescent="0.35">
      <c r="A83" s="26" t="s">
        <v>224</v>
      </c>
      <c r="B83" s="50" t="s">
        <v>60</v>
      </c>
      <c r="C83" t="s">
        <v>282</v>
      </c>
      <c r="D83" s="12" t="s">
        <v>62</v>
      </c>
      <c r="E83" s="13">
        <v>30657</v>
      </c>
      <c r="F83" s="74">
        <v>157</v>
      </c>
      <c r="G83" s="4">
        <v>53</v>
      </c>
      <c r="H83" s="75">
        <v>0.33757961783439489</v>
      </c>
      <c r="I83" s="66">
        <f t="shared" si="10"/>
        <v>3.5087719298245612E-2</v>
      </c>
      <c r="J83" s="37">
        <v>2</v>
      </c>
      <c r="K83" s="70">
        <f t="shared" si="11"/>
        <v>0</v>
      </c>
      <c r="L83" s="38">
        <v>0</v>
      </c>
      <c r="M83" s="62">
        <f t="shared" si="12"/>
        <v>0.78947368421052633</v>
      </c>
      <c r="N83" s="37">
        <v>45</v>
      </c>
      <c r="O83" s="62">
        <f t="shared" si="13"/>
        <v>0.10526315789473684</v>
      </c>
      <c r="P83" s="38">
        <v>6</v>
      </c>
      <c r="Q83" s="62">
        <f t="shared" si="14"/>
        <v>7.0175438596491224E-2</v>
      </c>
      <c r="R83" s="37">
        <v>4</v>
      </c>
      <c r="S83" s="39">
        <v>57</v>
      </c>
    </row>
    <row r="84" spans="1:19" ht="15" thickBot="1" x14ac:dyDescent="0.4">
      <c r="A84" s="29" t="s">
        <v>224</v>
      </c>
      <c r="B84" s="54" t="s">
        <v>60</v>
      </c>
      <c r="C84" s="1" t="s">
        <v>283</v>
      </c>
      <c r="D84" s="21" t="s">
        <v>63</v>
      </c>
      <c r="E84" s="22">
        <v>38179</v>
      </c>
      <c r="F84" s="76">
        <v>112</v>
      </c>
      <c r="G84" s="19">
        <v>41</v>
      </c>
      <c r="H84" s="77">
        <v>0.36607142857142855</v>
      </c>
      <c r="I84" s="67">
        <f t="shared" si="10"/>
        <v>0.12195121951219512</v>
      </c>
      <c r="J84" s="40">
        <v>5</v>
      </c>
      <c r="K84" s="71">
        <f t="shared" si="11"/>
        <v>0</v>
      </c>
      <c r="L84" s="41">
        <v>0</v>
      </c>
      <c r="M84" s="63">
        <f t="shared" si="12"/>
        <v>0.73170731707317072</v>
      </c>
      <c r="N84" s="40">
        <v>30</v>
      </c>
      <c r="O84" s="63">
        <f t="shared" si="13"/>
        <v>0.14634146341463414</v>
      </c>
      <c r="P84" s="41">
        <v>6</v>
      </c>
      <c r="Q84" s="63">
        <f t="shared" si="14"/>
        <v>0</v>
      </c>
      <c r="R84" s="40">
        <v>0</v>
      </c>
      <c r="S84" s="45">
        <v>41</v>
      </c>
    </row>
    <row r="85" spans="1:19" x14ac:dyDescent="0.35">
      <c r="A85" s="27" t="s">
        <v>227</v>
      </c>
      <c r="B85" s="50" t="s">
        <v>82</v>
      </c>
      <c r="C85" t="s">
        <v>284</v>
      </c>
      <c r="D85" s="2" t="s">
        <v>83</v>
      </c>
      <c r="E85" s="7">
        <v>52080</v>
      </c>
      <c r="F85" s="74">
        <v>167</v>
      </c>
      <c r="G85" s="4">
        <v>37</v>
      </c>
      <c r="H85" s="75">
        <v>0.22155688622754491</v>
      </c>
      <c r="I85" s="65">
        <f t="shared" si="10"/>
        <v>0.29166666666666669</v>
      </c>
      <c r="J85" s="34">
        <v>14</v>
      </c>
      <c r="K85" s="69">
        <f t="shared" si="11"/>
        <v>0</v>
      </c>
      <c r="L85" s="35">
        <v>0</v>
      </c>
      <c r="M85" s="62">
        <f t="shared" si="12"/>
        <v>0.5625</v>
      </c>
      <c r="N85" s="37">
        <v>27</v>
      </c>
      <c r="O85" s="62">
        <f t="shared" si="13"/>
        <v>4.1666666666666664E-2</v>
      </c>
      <c r="P85" s="38">
        <v>2</v>
      </c>
      <c r="Q85" s="62">
        <f t="shared" si="14"/>
        <v>0.10416666666666667</v>
      </c>
      <c r="R85" s="37">
        <v>5</v>
      </c>
      <c r="S85" s="39">
        <v>48</v>
      </c>
    </row>
    <row r="86" spans="1:19" x14ac:dyDescent="0.35">
      <c r="A86" s="27" t="s">
        <v>227</v>
      </c>
      <c r="B86" s="50" t="s">
        <v>84</v>
      </c>
      <c r="C86" t="s">
        <v>285</v>
      </c>
      <c r="D86" s="2" t="s">
        <v>62</v>
      </c>
      <c r="E86" s="7">
        <v>44653</v>
      </c>
      <c r="F86" s="74">
        <v>226</v>
      </c>
      <c r="G86" s="4">
        <v>36</v>
      </c>
      <c r="H86" s="75">
        <v>0.15929203539823009</v>
      </c>
      <c r="I86" s="66">
        <f t="shared" si="10"/>
        <v>0</v>
      </c>
      <c r="J86" s="37">
        <v>0</v>
      </c>
      <c r="K86" s="70">
        <f t="shared" si="11"/>
        <v>2.564102564102564E-2</v>
      </c>
      <c r="L86" s="38">
        <v>1</v>
      </c>
      <c r="M86" s="62">
        <f t="shared" si="12"/>
        <v>0.89743589743589747</v>
      </c>
      <c r="N86" s="37">
        <v>35</v>
      </c>
      <c r="O86" s="62">
        <f t="shared" si="13"/>
        <v>2.564102564102564E-2</v>
      </c>
      <c r="P86" s="38">
        <v>1</v>
      </c>
      <c r="Q86" s="62">
        <f t="shared" si="14"/>
        <v>5.128205128205128E-2</v>
      </c>
      <c r="R86" s="37">
        <v>2</v>
      </c>
      <c r="S86" s="39">
        <v>39</v>
      </c>
    </row>
    <row r="87" spans="1:19" x14ac:dyDescent="0.35">
      <c r="A87" s="27" t="s">
        <v>227</v>
      </c>
      <c r="B87" s="50" t="s">
        <v>84</v>
      </c>
      <c r="C87" t="s">
        <v>285</v>
      </c>
      <c r="D87" s="2" t="s">
        <v>85</v>
      </c>
      <c r="E87" s="7">
        <v>44653</v>
      </c>
      <c r="F87" s="74">
        <v>140</v>
      </c>
      <c r="G87" s="4">
        <v>48</v>
      </c>
      <c r="H87" s="75">
        <v>0.34285714285714286</v>
      </c>
      <c r="I87" s="66">
        <f t="shared" si="10"/>
        <v>0.125</v>
      </c>
      <c r="J87" s="37">
        <v>6</v>
      </c>
      <c r="K87" s="70">
        <f t="shared" si="11"/>
        <v>0</v>
      </c>
      <c r="L87" s="38">
        <v>0</v>
      </c>
      <c r="M87" s="62">
        <f t="shared" si="12"/>
        <v>0.5625</v>
      </c>
      <c r="N87" s="37">
        <v>27</v>
      </c>
      <c r="O87" s="62">
        <f t="shared" si="13"/>
        <v>0.14583333333333334</v>
      </c>
      <c r="P87" s="38">
        <v>7</v>
      </c>
      <c r="Q87" s="62">
        <f t="shared" si="14"/>
        <v>0.16666666666666666</v>
      </c>
      <c r="R87" s="37">
        <v>8</v>
      </c>
      <c r="S87" s="39">
        <v>48</v>
      </c>
    </row>
    <row r="88" spans="1:19" x14ac:dyDescent="0.35">
      <c r="A88" s="27" t="s">
        <v>227</v>
      </c>
      <c r="B88" s="50" t="s">
        <v>60</v>
      </c>
      <c r="C88" t="s">
        <v>286</v>
      </c>
      <c r="D88" s="2" t="s">
        <v>101</v>
      </c>
      <c r="E88" s="7">
        <v>45964</v>
      </c>
      <c r="F88" s="74">
        <v>313</v>
      </c>
      <c r="G88" s="4">
        <v>38</v>
      </c>
      <c r="H88" s="75">
        <v>0.12140575079872204</v>
      </c>
      <c r="I88" s="66">
        <f t="shared" si="10"/>
        <v>0</v>
      </c>
      <c r="J88" s="37">
        <v>0</v>
      </c>
      <c r="K88" s="70">
        <f t="shared" si="11"/>
        <v>0</v>
      </c>
      <c r="L88" s="38">
        <v>0</v>
      </c>
      <c r="M88" s="62">
        <f t="shared" si="12"/>
        <v>0.92500000000000004</v>
      </c>
      <c r="N88" s="37">
        <v>37</v>
      </c>
      <c r="O88" s="62">
        <f t="shared" si="13"/>
        <v>2.5000000000000001E-2</v>
      </c>
      <c r="P88" s="38">
        <v>1</v>
      </c>
      <c r="Q88" s="62">
        <f t="shared" si="14"/>
        <v>0.05</v>
      </c>
      <c r="R88" s="37">
        <v>2</v>
      </c>
      <c r="S88" s="39">
        <v>40</v>
      </c>
    </row>
    <row r="89" spans="1:19" x14ac:dyDescent="0.35">
      <c r="A89" s="27" t="s">
        <v>227</v>
      </c>
      <c r="B89" s="56" t="s">
        <v>12</v>
      </c>
      <c r="C89" t="s">
        <v>289</v>
      </c>
      <c r="D89" s="2" t="s">
        <v>147</v>
      </c>
      <c r="E89" s="7">
        <v>33829</v>
      </c>
      <c r="F89" s="74">
        <v>43</v>
      </c>
      <c r="G89" s="4">
        <v>13</v>
      </c>
      <c r="H89" s="75">
        <v>0.30232558139534882</v>
      </c>
      <c r="I89" s="66">
        <f t="shared" si="10"/>
        <v>0</v>
      </c>
      <c r="J89" s="37">
        <v>0</v>
      </c>
      <c r="K89" s="70">
        <f t="shared" si="11"/>
        <v>0</v>
      </c>
      <c r="L89" s="38">
        <v>0</v>
      </c>
      <c r="M89" s="62">
        <f t="shared" si="12"/>
        <v>0.5</v>
      </c>
      <c r="N89" s="37">
        <v>8</v>
      </c>
      <c r="O89" s="62">
        <f t="shared" si="13"/>
        <v>0.3125</v>
      </c>
      <c r="P89" s="38">
        <v>5</v>
      </c>
      <c r="Q89" s="62">
        <f t="shared" si="14"/>
        <v>0.1875</v>
      </c>
      <c r="R89" s="37">
        <v>3</v>
      </c>
      <c r="S89" s="39">
        <v>16</v>
      </c>
    </row>
    <row r="90" spans="1:19" x14ac:dyDescent="0.35">
      <c r="A90" s="27" t="s">
        <v>227</v>
      </c>
      <c r="B90" s="56" t="s">
        <v>12</v>
      </c>
      <c r="C90" t="s">
        <v>289</v>
      </c>
      <c r="D90" s="2" t="s">
        <v>148</v>
      </c>
      <c r="E90" s="7">
        <v>33829</v>
      </c>
      <c r="F90" s="74">
        <v>20</v>
      </c>
      <c r="G90" s="4">
        <v>4</v>
      </c>
      <c r="H90" s="75">
        <v>0.2</v>
      </c>
      <c r="I90" s="66">
        <f t="shared" si="10"/>
        <v>0</v>
      </c>
      <c r="J90" s="37">
        <v>0</v>
      </c>
      <c r="K90" s="70">
        <f t="shared" si="11"/>
        <v>0</v>
      </c>
      <c r="L90" s="38">
        <v>0</v>
      </c>
      <c r="M90" s="62">
        <f t="shared" si="12"/>
        <v>1</v>
      </c>
      <c r="N90" s="37">
        <v>4</v>
      </c>
      <c r="O90" s="62">
        <f t="shared" si="13"/>
        <v>0</v>
      </c>
      <c r="P90" s="38">
        <v>0</v>
      </c>
      <c r="Q90" s="62">
        <f t="shared" si="14"/>
        <v>0</v>
      </c>
      <c r="R90" s="37">
        <v>0</v>
      </c>
      <c r="S90" s="39">
        <v>4</v>
      </c>
    </row>
    <row r="91" spans="1:19" x14ac:dyDescent="0.35">
      <c r="A91" s="27" t="s">
        <v>227</v>
      </c>
      <c r="B91" s="56" t="s">
        <v>12</v>
      </c>
      <c r="C91" t="s">
        <v>290</v>
      </c>
      <c r="D91" s="2" t="s">
        <v>147</v>
      </c>
      <c r="E91" s="7">
        <v>33790</v>
      </c>
      <c r="F91" s="74">
        <v>72</v>
      </c>
      <c r="G91" s="4">
        <v>10</v>
      </c>
      <c r="H91" s="75">
        <v>0.1388888888888889</v>
      </c>
      <c r="I91" s="66">
        <f t="shared" si="10"/>
        <v>0</v>
      </c>
      <c r="J91" s="37">
        <v>0</v>
      </c>
      <c r="K91" s="70">
        <f t="shared" si="11"/>
        <v>0</v>
      </c>
      <c r="L91" s="38">
        <v>0</v>
      </c>
      <c r="M91" s="62">
        <f t="shared" si="12"/>
        <v>0.61538461538461542</v>
      </c>
      <c r="N91" s="37">
        <v>8</v>
      </c>
      <c r="O91" s="62">
        <f t="shared" si="13"/>
        <v>0.15384615384615385</v>
      </c>
      <c r="P91" s="38">
        <v>2</v>
      </c>
      <c r="Q91" s="62">
        <f t="shared" si="14"/>
        <v>0.23076923076923078</v>
      </c>
      <c r="R91" s="37">
        <v>3</v>
      </c>
      <c r="S91" s="39">
        <v>13</v>
      </c>
    </row>
    <row r="92" spans="1:19" x14ac:dyDescent="0.35">
      <c r="A92" s="27" t="s">
        <v>227</v>
      </c>
      <c r="B92" s="56" t="s">
        <v>12</v>
      </c>
      <c r="C92" t="s">
        <v>290</v>
      </c>
      <c r="D92" s="2" t="s">
        <v>148</v>
      </c>
      <c r="E92" s="7">
        <v>33790</v>
      </c>
      <c r="F92" s="74">
        <v>125</v>
      </c>
      <c r="G92" s="4">
        <v>30</v>
      </c>
      <c r="H92" s="75">
        <v>0.24</v>
      </c>
      <c r="I92" s="66">
        <f t="shared" si="10"/>
        <v>0</v>
      </c>
      <c r="J92" s="37">
        <v>0</v>
      </c>
      <c r="K92" s="70">
        <f t="shared" si="11"/>
        <v>0</v>
      </c>
      <c r="L92" s="38">
        <v>0</v>
      </c>
      <c r="M92" s="62">
        <f t="shared" si="12"/>
        <v>0.96666666666666667</v>
      </c>
      <c r="N92" s="37">
        <v>29</v>
      </c>
      <c r="O92" s="62">
        <f t="shared" si="13"/>
        <v>3.3333333333333333E-2</v>
      </c>
      <c r="P92" s="38">
        <v>1</v>
      </c>
      <c r="Q92" s="62">
        <f t="shared" si="14"/>
        <v>0</v>
      </c>
      <c r="R92" s="37">
        <v>0</v>
      </c>
      <c r="S92" s="39">
        <v>30</v>
      </c>
    </row>
    <row r="93" spans="1:19" x14ac:dyDescent="0.35">
      <c r="A93" s="27" t="s">
        <v>227</v>
      </c>
      <c r="B93" s="50" t="s">
        <v>178</v>
      </c>
      <c r="C93" t="s">
        <v>291</v>
      </c>
      <c r="D93" s="2" t="s">
        <v>179</v>
      </c>
      <c r="E93" s="7">
        <v>47166</v>
      </c>
      <c r="F93" s="74">
        <v>260</v>
      </c>
      <c r="G93" s="4">
        <v>53</v>
      </c>
      <c r="H93" s="75">
        <v>0.20384615384615384</v>
      </c>
      <c r="I93" s="66">
        <f t="shared" si="10"/>
        <v>0.17741935483870969</v>
      </c>
      <c r="J93" s="37">
        <v>11</v>
      </c>
      <c r="K93" s="70">
        <f t="shared" si="11"/>
        <v>0</v>
      </c>
      <c r="L93" s="38">
        <v>0</v>
      </c>
      <c r="M93" s="62">
        <f t="shared" si="12"/>
        <v>0.62903225806451613</v>
      </c>
      <c r="N93" s="37">
        <v>39</v>
      </c>
      <c r="O93" s="62">
        <f t="shared" si="13"/>
        <v>0.16129032258064516</v>
      </c>
      <c r="P93" s="38">
        <v>10</v>
      </c>
      <c r="Q93" s="62">
        <f t="shared" si="14"/>
        <v>3.2258064516129031E-2</v>
      </c>
      <c r="R93" s="37">
        <v>2</v>
      </c>
      <c r="S93" s="39">
        <v>62</v>
      </c>
    </row>
    <row r="94" spans="1:19" x14ac:dyDescent="0.35">
      <c r="A94" s="27" t="s">
        <v>227</v>
      </c>
      <c r="B94" s="50" t="s">
        <v>178</v>
      </c>
      <c r="C94" t="s">
        <v>292</v>
      </c>
      <c r="D94" s="2" t="s">
        <v>180</v>
      </c>
      <c r="E94" s="7">
        <v>47169</v>
      </c>
      <c r="F94" s="74">
        <v>91</v>
      </c>
      <c r="G94" s="4">
        <v>15</v>
      </c>
      <c r="H94" s="75">
        <v>0.16483516483516483</v>
      </c>
      <c r="I94" s="66">
        <f t="shared" si="10"/>
        <v>5.8823529411764705E-2</v>
      </c>
      <c r="J94" s="37">
        <v>1</v>
      </c>
      <c r="K94" s="70">
        <f t="shared" si="11"/>
        <v>0.11764705882352941</v>
      </c>
      <c r="L94" s="38">
        <v>2</v>
      </c>
      <c r="M94" s="62">
        <f t="shared" si="12"/>
        <v>0.6470588235294118</v>
      </c>
      <c r="N94" s="37">
        <v>11</v>
      </c>
      <c r="O94" s="62">
        <f t="shared" si="13"/>
        <v>0.11764705882352941</v>
      </c>
      <c r="P94" s="38">
        <v>2</v>
      </c>
      <c r="Q94" s="62">
        <f t="shared" si="14"/>
        <v>5.8823529411764705E-2</v>
      </c>
      <c r="R94" s="37">
        <v>1</v>
      </c>
      <c r="S94" s="39">
        <v>17</v>
      </c>
    </row>
    <row r="95" spans="1:19" x14ac:dyDescent="0.35">
      <c r="A95" s="27" t="s">
        <v>227</v>
      </c>
      <c r="B95" s="50" t="s">
        <v>186</v>
      </c>
      <c r="C95" t="s">
        <v>293</v>
      </c>
      <c r="D95" s="2" t="s">
        <v>187</v>
      </c>
      <c r="E95" s="7">
        <v>50829</v>
      </c>
      <c r="F95" s="74">
        <v>550</v>
      </c>
      <c r="G95" s="4">
        <v>117</v>
      </c>
      <c r="H95" s="75">
        <v>0.21272727272727274</v>
      </c>
      <c r="I95" s="66">
        <f t="shared" si="10"/>
        <v>0.32160804020100503</v>
      </c>
      <c r="J95" s="37">
        <v>64</v>
      </c>
      <c r="K95" s="70">
        <f t="shared" si="11"/>
        <v>0</v>
      </c>
      <c r="L95" s="38">
        <v>0</v>
      </c>
      <c r="M95" s="62">
        <f t="shared" si="12"/>
        <v>0.33165829145728642</v>
      </c>
      <c r="N95" s="37">
        <v>66</v>
      </c>
      <c r="O95" s="62">
        <f t="shared" si="13"/>
        <v>0.19095477386934673</v>
      </c>
      <c r="P95" s="38">
        <v>38</v>
      </c>
      <c r="Q95" s="62">
        <f t="shared" si="14"/>
        <v>0.15577889447236182</v>
      </c>
      <c r="R95" s="37">
        <v>31</v>
      </c>
      <c r="S95" s="39">
        <v>199</v>
      </c>
    </row>
    <row r="96" spans="1:19" x14ac:dyDescent="0.35">
      <c r="A96" s="27" t="s">
        <v>227</v>
      </c>
      <c r="B96" s="50" t="s">
        <v>188</v>
      </c>
      <c r="C96" t="s">
        <v>294</v>
      </c>
      <c r="D96" s="2" t="s">
        <v>85</v>
      </c>
      <c r="E96" s="7">
        <v>40882</v>
      </c>
      <c r="F96" s="74">
        <v>128</v>
      </c>
      <c r="G96" s="4">
        <v>40</v>
      </c>
      <c r="H96" s="75">
        <v>0.3125</v>
      </c>
      <c r="I96" s="66">
        <f t="shared" si="10"/>
        <v>8.3333333333333329E-2</v>
      </c>
      <c r="J96" s="37">
        <v>4</v>
      </c>
      <c r="K96" s="70">
        <f t="shared" si="11"/>
        <v>0</v>
      </c>
      <c r="L96" s="38">
        <v>0</v>
      </c>
      <c r="M96" s="62">
        <f t="shared" si="12"/>
        <v>0.75</v>
      </c>
      <c r="N96" s="37">
        <v>36</v>
      </c>
      <c r="O96" s="62">
        <f t="shared" si="13"/>
        <v>8.3333333333333329E-2</v>
      </c>
      <c r="P96" s="38">
        <v>4</v>
      </c>
      <c r="Q96" s="62">
        <f t="shared" si="14"/>
        <v>8.3333333333333329E-2</v>
      </c>
      <c r="R96" s="37">
        <v>4</v>
      </c>
      <c r="S96" s="39">
        <v>48</v>
      </c>
    </row>
    <row r="97" spans="1:19" x14ac:dyDescent="0.35">
      <c r="A97" s="27" t="s">
        <v>227</v>
      </c>
      <c r="B97" s="50" t="s">
        <v>188</v>
      </c>
      <c r="C97" t="s">
        <v>295</v>
      </c>
      <c r="D97" s="2" t="s">
        <v>185</v>
      </c>
      <c r="E97" s="7">
        <v>51503</v>
      </c>
      <c r="F97" s="74">
        <v>228</v>
      </c>
      <c r="G97" s="4">
        <v>90</v>
      </c>
      <c r="H97" s="75">
        <v>0.39473684210526316</v>
      </c>
      <c r="I97" s="66">
        <f t="shared" si="10"/>
        <v>0.11428571428571428</v>
      </c>
      <c r="J97" s="37">
        <v>12</v>
      </c>
      <c r="K97" s="70">
        <f t="shared" si="11"/>
        <v>0</v>
      </c>
      <c r="L97" s="38">
        <v>0</v>
      </c>
      <c r="M97" s="62">
        <f t="shared" si="12"/>
        <v>0.70476190476190481</v>
      </c>
      <c r="N97" s="37">
        <v>74</v>
      </c>
      <c r="O97" s="62">
        <f t="shared" si="13"/>
        <v>0.18095238095238095</v>
      </c>
      <c r="P97" s="38">
        <v>19</v>
      </c>
      <c r="Q97" s="62">
        <f t="shared" si="14"/>
        <v>0</v>
      </c>
      <c r="R97" s="37">
        <v>0</v>
      </c>
      <c r="S97" s="39">
        <v>105</v>
      </c>
    </row>
    <row r="98" spans="1:19" x14ac:dyDescent="0.35">
      <c r="A98" s="27" t="s">
        <v>227</v>
      </c>
      <c r="B98" s="50" t="s">
        <v>207</v>
      </c>
      <c r="C98" t="s">
        <v>296</v>
      </c>
      <c r="D98" s="2" t="s">
        <v>208</v>
      </c>
      <c r="E98" s="7">
        <v>45549</v>
      </c>
      <c r="F98" s="74">
        <v>120</v>
      </c>
      <c r="G98" s="4">
        <v>19</v>
      </c>
      <c r="H98" s="75">
        <v>0.15833333333333333</v>
      </c>
      <c r="I98" s="66">
        <f t="shared" si="10"/>
        <v>4.3478260869565216E-2</v>
      </c>
      <c r="J98" s="37">
        <v>1</v>
      </c>
      <c r="K98" s="70">
        <f t="shared" si="11"/>
        <v>0</v>
      </c>
      <c r="L98" s="38">
        <v>0</v>
      </c>
      <c r="M98" s="62">
        <f t="shared" si="12"/>
        <v>0.43478260869565216</v>
      </c>
      <c r="N98" s="37">
        <v>10</v>
      </c>
      <c r="O98" s="62">
        <f t="shared" si="13"/>
        <v>0.34782608695652173</v>
      </c>
      <c r="P98" s="38">
        <v>8</v>
      </c>
      <c r="Q98" s="62">
        <f t="shared" si="14"/>
        <v>0.17391304347826086</v>
      </c>
      <c r="R98" s="37">
        <v>4</v>
      </c>
      <c r="S98" s="39">
        <v>23</v>
      </c>
    </row>
    <row r="99" spans="1:19" ht="15" thickBot="1" x14ac:dyDescent="0.4">
      <c r="A99" s="27" t="s">
        <v>227</v>
      </c>
      <c r="B99" s="50" t="s">
        <v>207</v>
      </c>
      <c r="C99" t="s">
        <v>296</v>
      </c>
      <c r="D99" s="2" t="s">
        <v>215</v>
      </c>
      <c r="E99" s="7">
        <v>45549</v>
      </c>
      <c r="F99" s="74">
        <v>125</v>
      </c>
      <c r="G99" s="4">
        <v>12</v>
      </c>
      <c r="H99" s="75">
        <v>9.6000000000000002E-2</v>
      </c>
      <c r="I99" s="67">
        <f t="shared" ref="I99:I130" si="15">J99/S99</f>
        <v>0.21428571428571427</v>
      </c>
      <c r="J99" s="40">
        <v>3</v>
      </c>
      <c r="K99" s="71">
        <f t="shared" ref="K99:K130" si="16">L99/S99</f>
        <v>7.1428571428571425E-2</v>
      </c>
      <c r="L99" s="41">
        <v>1</v>
      </c>
      <c r="M99" s="63">
        <f t="shared" ref="M99:M130" si="17">N99/S99</f>
        <v>0.42857142857142855</v>
      </c>
      <c r="N99" s="37">
        <v>6</v>
      </c>
      <c r="O99" s="62">
        <f t="shared" ref="O99:O130" si="18">P99/S99</f>
        <v>0.14285714285714285</v>
      </c>
      <c r="P99" s="38">
        <v>2</v>
      </c>
      <c r="Q99" s="62">
        <f t="shared" ref="Q99:Q130" si="19">R99/S99</f>
        <v>0.14285714285714285</v>
      </c>
      <c r="R99" s="37">
        <v>2</v>
      </c>
      <c r="S99" s="45">
        <v>14</v>
      </c>
    </row>
    <row r="100" spans="1:19" x14ac:dyDescent="0.35">
      <c r="A100" s="25" t="s">
        <v>226</v>
      </c>
      <c r="B100" s="55" t="s">
        <v>36</v>
      </c>
      <c r="C100" s="15" t="s">
        <v>37</v>
      </c>
      <c r="D100" s="16" t="s">
        <v>38</v>
      </c>
      <c r="E100" s="17">
        <v>66919</v>
      </c>
      <c r="F100" s="72">
        <v>46</v>
      </c>
      <c r="G100" s="18">
        <v>21</v>
      </c>
      <c r="H100" s="73">
        <v>0.45652173913043476</v>
      </c>
      <c r="I100" s="65">
        <f t="shared" si="15"/>
        <v>0</v>
      </c>
      <c r="J100" s="34">
        <v>0</v>
      </c>
      <c r="K100" s="69">
        <f t="shared" si="16"/>
        <v>0</v>
      </c>
      <c r="L100" s="35">
        <v>0</v>
      </c>
      <c r="M100" s="61">
        <f t="shared" si="17"/>
        <v>0.8571428571428571</v>
      </c>
      <c r="N100" s="34">
        <v>18</v>
      </c>
      <c r="O100" s="61">
        <f t="shared" si="18"/>
        <v>0</v>
      </c>
      <c r="P100" s="35">
        <v>0</v>
      </c>
      <c r="Q100" s="61">
        <f t="shared" si="19"/>
        <v>0.14285714285714285</v>
      </c>
      <c r="R100" s="34">
        <v>3</v>
      </c>
      <c r="S100" s="39">
        <v>21</v>
      </c>
    </row>
    <row r="101" spans="1:19" x14ac:dyDescent="0.35">
      <c r="A101" s="26" t="s">
        <v>226</v>
      </c>
      <c r="B101" s="50" t="s">
        <v>71</v>
      </c>
      <c r="C101" t="s">
        <v>240</v>
      </c>
      <c r="D101" s="12" t="s">
        <v>72</v>
      </c>
      <c r="E101" s="13">
        <v>67112</v>
      </c>
      <c r="F101" s="74">
        <v>28</v>
      </c>
      <c r="G101" s="4">
        <v>16</v>
      </c>
      <c r="H101" s="75">
        <v>0.5714285714285714</v>
      </c>
      <c r="I101" s="66">
        <f t="shared" si="15"/>
        <v>0</v>
      </c>
      <c r="J101" s="37">
        <v>0</v>
      </c>
      <c r="K101" s="70">
        <f t="shared" si="16"/>
        <v>0</v>
      </c>
      <c r="L101" s="38">
        <v>0</v>
      </c>
      <c r="M101" s="62">
        <f t="shared" si="17"/>
        <v>0.94117647058823528</v>
      </c>
      <c r="N101" s="37">
        <v>16</v>
      </c>
      <c r="O101" s="62">
        <f t="shared" si="18"/>
        <v>0</v>
      </c>
      <c r="P101" s="38">
        <v>0</v>
      </c>
      <c r="Q101" s="62">
        <f t="shared" si="19"/>
        <v>5.8823529411764705E-2</v>
      </c>
      <c r="R101" s="37">
        <v>1</v>
      </c>
      <c r="S101" s="39">
        <v>17</v>
      </c>
    </row>
    <row r="102" spans="1:19" x14ac:dyDescent="0.35">
      <c r="A102" s="26" t="s">
        <v>226</v>
      </c>
      <c r="B102" s="50" t="s">
        <v>78</v>
      </c>
      <c r="C102" t="s">
        <v>297</v>
      </c>
      <c r="D102" s="12" t="s">
        <v>79</v>
      </c>
      <c r="E102" s="13">
        <v>55127</v>
      </c>
      <c r="F102" s="74">
        <v>200</v>
      </c>
      <c r="G102" s="4">
        <v>52</v>
      </c>
      <c r="H102" s="75">
        <v>0.26</v>
      </c>
      <c r="I102" s="66">
        <f t="shared" si="15"/>
        <v>0</v>
      </c>
      <c r="J102" s="37">
        <v>0</v>
      </c>
      <c r="K102" s="70">
        <f t="shared" si="16"/>
        <v>0</v>
      </c>
      <c r="L102" s="38">
        <v>0</v>
      </c>
      <c r="M102" s="62">
        <f t="shared" si="17"/>
        <v>0.72727272727272729</v>
      </c>
      <c r="N102" s="37">
        <v>40</v>
      </c>
      <c r="O102" s="62">
        <f t="shared" si="18"/>
        <v>0.21818181818181817</v>
      </c>
      <c r="P102" s="38">
        <v>12</v>
      </c>
      <c r="Q102" s="62">
        <f t="shared" si="19"/>
        <v>5.4545454545454543E-2</v>
      </c>
      <c r="R102" s="37">
        <v>3</v>
      </c>
      <c r="S102" s="39">
        <v>55</v>
      </c>
    </row>
    <row r="103" spans="1:19" x14ac:dyDescent="0.35">
      <c r="A103" s="26" t="s">
        <v>226</v>
      </c>
      <c r="B103" s="50" t="s">
        <v>80</v>
      </c>
      <c r="C103" t="s">
        <v>298</v>
      </c>
      <c r="D103" s="2" t="s">
        <v>81</v>
      </c>
      <c r="E103" s="7">
        <v>67319</v>
      </c>
      <c r="F103" s="74">
        <v>339</v>
      </c>
      <c r="G103" s="4">
        <v>91</v>
      </c>
      <c r="H103" s="75">
        <v>0.26843657817109146</v>
      </c>
      <c r="I103" s="66">
        <f t="shared" si="15"/>
        <v>5.0505050505050504E-2</v>
      </c>
      <c r="J103" s="37">
        <v>5</v>
      </c>
      <c r="K103" s="70">
        <f t="shared" si="16"/>
        <v>0</v>
      </c>
      <c r="L103" s="38">
        <v>0</v>
      </c>
      <c r="M103" s="62">
        <f t="shared" si="17"/>
        <v>0.91919191919191923</v>
      </c>
      <c r="N103" s="37">
        <v>91</v>
      </c>
      <c r="O103" s="62">
        <f t="shared" si="18"/>
        <v>2.0202020202020204E-2</v>
      </c>
      <c r="P103" s="38">
        <v>2</v>
      </c>
      <c r="Q103" s="62">
        <f t="shared" si="19"/>
        <v>1.0101010101010102E-2</v>
      </c>
      <c r="R103" s="37">
        <v>1</v>
      </c>
      <c r="S103" s="39">
        <v>99</v>
      </c>
    </row>
    <row r="104" spans="1:19" x14ac:dyDescent="0.35">
      <c r="A104" s="26" t="s">
        <v>226</v>
      </c>
      <c r="B104" s="49" t="s">
        <v>156</v>
      </c>
      <c r="C104" t="s">
        <v>157</v>
      </c>
      <c r="D104" s="2" t="s">
        <v>158</v>
      </c>
      <c r="E104" s="7">
        <v>67549</v>
      </c>
      <c r="F104" s="74">
        <v>120</v>
      </c>
      <c r="G104" s="4">
        <v>39</v>
      </c>
      <c r="H104" s="75">
        <v>0.32500000000000001</v>
      </c>
      <c r="I104" s="66">
        <f t="shared" si="15"/>
        <v>0</v>
      </c>
      <c r="J104" s="37">
        <v>0</v>
      </c>
      <c r="K104" s="70">
        <f t="shared" si="16"/>
        <v>0</v>
      </c>
      <c r="L104" s="38">
        <v>0</v>
      </c>
      <c r="M104" s="62">
        <f t="shared" si="17"/>
        <v>0.64</v>
      </c>
      <c r="N104" s="37">
        <v>32</v>
      </c>
      <c r="O104" s="62">
        <f t="shared" si="18"/>
        <v>0.36</v>
      </c>
      <c r="P104" s="38">
        <v>18</v>
      </c>
      <c r="Q104" s="62">
        <f t="shared" si="19"/>
        <v>0</v>
      </c>
      <c r="R104" s="37">
        <v>0</v>
      </c>
      <c r="S104" s="39">
        <v>50</v>
      </c>
    </row>
    <row r="105" spans="1:19" ht="15" thickBot="1" x14ac:dyDescent="0.4">
      <c r="A105" s="29" t="s">
        <v>226</v>
      </c>
      <c r="B105" s="52" t="s">
        <v>160</v>
      </c>
      <c r="C105" s="1" t="s">
        <v>161</v>
      </c>
      <c r="D105" s="3" t="s">
        <v>162</v>
      </c>
      <c r="E105" s="8">
        <v>67067</v>
      </c>
      <c r="F105" s="76">
        <v>139</v>
      </c>
      <c r="G105" s="19">
        <v>26</v>
      </c>
      <c r="H105" s="77">
        <v>0.18705035971223022</v>
      </c>
      <c r="I105" s="67">
        <f t="shared" si="15"/>
        <v>0</v>
      </c>
      <c r="J105" s="40">
        <v>0</v>
      </c>
      <c r="K105" s="71">
        <f t="shared" si="16"/>
        <v>0</v>
      </c>
      <c r="L105" s="41">
        <v>0</v>
      </c>
      <c r="M105" s="62">
        <f t="shared" si="17"/>
        <v>0.7931034482758621</v>
      </c>
      <c r="N105" s="37">
        <v>23</v>
      </c>
      <c r="O105" s="62">
        <f t="shared" si="18"/>
        <v>0.17241379310344829</v>
      </c>
      <c r="P105" s="38">
        <v>5</v>
      </c>
      <c r="Q105" s="63">
        <f t="shared" si="19"/>
        <v>3.4482758620689655E-2</v>
      </c>
      <c r="R105" s="40">
        <v>1</v>
      </c>
      <c r="S105" s="45">
        <v>29</v>
      </c>
    </row>
    <row r="106" spans="1:19" x14ac:dyDescent="0.35">
      <c r="A106" s="27" t="s">
        <v>203</v>
      </c>
      <c r="B106" s="50" t="s">
        <v>204</v>
      </c>
      <c r="C106" t="s">
        <v>287</v>
      </c>
      <c r="D106" s="2" t="s">
        <v>205</v>
      </c>
      <c r="E106" s="7">
        <v>66333</v>
      </c>
      <c r="F106" s="74">
        <v>120</v>
      </c>
      <c r="G106" s="4">
        <v>31</v>
      </c>
      <c r="H106" s="75">
        <v>0.25833333333333336</v>
      </c>
      <c r="I106" s="65">
        <f t="shared" si="15"/>
        <v>0.53658536585365857</v>
      </c>
      <c r="J106" s="34">
        <v>22</v>
      </c>
      <c r="K106" s="69">
        <f t="shared" si="16"/>
        <v>2.4390243902439025E-2</v>
      </c>
      <c r="L106" s="35">
        <v>1</v>
      </c>
      <c r="M106" s="61">
        <f t="shared" si="17"/>
        <v>0.41463414634146339</v>
      </c>
      <c r="N106" s="34">
        <v>17</v>
      </c>
      <c r="O106" s="61">
        <f t="shared" si="18"/>
        <v>2.4390243902439025E-2</v>
      </c>
      <c r="P106" s="35">
        <v>1</v>
      </c>
      <c r="Q106" s="61">
        <f t="shared" si="19"/>
        <v>0</v>
      </c>
      <c r="R106" s="37">
        <v>0</v>
      </c>
      <c r="S106" s="39">
        <v>41</v>
      </c>
    </row>
    <row r="107" spans="1:19" ht="15" thickBot="1" x14ac:dyDescent="0.4">
      <c r="A107" s="27" t="s">
        <v>203</v>
      </c>
      <c r="B107" s="50" t="s">
        <v>69</v>
      </c>
      <c r="C107" t="s">
        <v>288</v>
      </c>
      <c r="D107" s="2" t="s">
        <v>206</v>
      </c>
      <c r="E107" s="7">
        <v>66459</v>
      </c>
      <c r="F107" s="74">
        <v>204</v>
      </c>
      <c r="G107" s="4">
        <v>35</v>
      </c>
      <c r="H107" s="75">
        <v>0.17156862745098039</v>
      </c>
      <c r="I107" s="67">
        <f t="shared" si="15"/>
        <v>2.7027027027027029E-2</v>
      </c>
      <c r="J107" s="40">
        <v>1</v>
      </c>
      <c r="K107" s="71">
        <f t="shared" si="16"/>
        <v>0</v>
      </c>
      <c r="L107" s="41">
        <v>0</v>
      </c>
      <c r="M107" s="63">
        <f t="shared" si="17"/>
        <v>0.86486486486486491</v>
      </c>
      <c r="N107" s="40">
        <v>32</v>
      </c>
      <c r="O107" s="63">
        <f t="shared" si="18"/>
        <v>0.10810810810810811</v>
      </c>
      <c r="P107" s="41">
        <v>4</v>
      </c>
      <c r="Q107" s="63">
        <f t="shared" si="19"/>
        <v>0</v>
      </c>
      <c r="R107" s="37">
        <v>0</v>
      </c>
      <c r="S107" s="45">
        <v>37</v>
      </c>
    </row>
    <row r="108" spans="1:19" x14ac:dyDescent="0.35">
      <c r="A108" s="30" t="s">
        <v>109</v>
      </c>
      <c r="B108" s="48" t="s">
        <v>110</v>
      </c>
      <c r="C108" s="14" t="s">
        <v>299</v>
      </c>
      <c r="D108" s="23" t="s">
        <v>111</v>
      </c>
      <c r="E108" s="24">
        <v>2708</v>
      </c>
      <c r="F108" s="72">
        <v>84</v>
      </c>
      <c r="G108" s="18">
        <v>16</v>
      </c>
      <c r="H108" s="73">
        <v>0.19047619047619047</v>
      </c>
      <c r="I108" s="65">
        <f t="shared" si="15"/>
        <v>0</v>
      </c>
      <c r="J108" s="34">
        <v>0</v>
      </c>
      <c r="K108" s="69">
        <f t="shared" si="16"/>
        <v>0</v>
      </c>
      <c r="L108" s="35">
        <v>0</v>
      </c>
      <c r="M108" s="61">
        <f t="shared" si="17"/>
        <v>0.5</v>
      </c>
      <c r="N108" s="37">
        <v>8</v>
      </c>
      <c r="O108" s="62">
        <f t="shared" si="18"/>
        <v>0.5</v>
      </c>
      <c r="P108" s="38">
        <v>8</v>
      </c>
      <c r="Q108" s="62">
        <f t="shared" si="19"/>
        <v>0</v>
      </c>
      <c r="R108" s="34">
        <v>0</v>
      </c>
      <c r="S108" s="39">
        <v>16</v>
      </c>
    </row>
    <row r="109" spans="1:19" x14ac:dyDescent="0.35">
      <c r="A109" s="27" t="s">
        <v>109</v>
      </c>
      <c r="B109" s="50" t="s">
        <v>123</v>
      </c>
      <c r="C109" t="s">
        <v>300</v>
      </c>
      <c r="D109" s="2" t="s">
        <v>59</v>
      </c>
      <c r="E109" s="7">
        <v>4668</v>
      </c>
      <c r="F109" s="74">
        <v>72</v>
      </c>
      <c r="G109" s="4">
        <v>12</v>
      </c>
      <c r="H109" s="75">
        <v>0.16666666666666666</v>
      </c>
      <c r="I109" s="66">
        <f t="shared" si="15"/>
        <v>0.5</v>
      </c>
      <c r="J109" s="37">
        <v>6</v>
      </c>
      <c r="K109" s="70">
        <f t="shared" si="16"/>
        <v>0</v>
      </c>
      <c r="L109" s="38">
        <v>0</v>
      </c>
      <c r="M109" s="62">
        <f t="shared" si="17"/>
        <v>0.41666666666666669</v>
      </c>
      <c r="N109" s="37">
        <v>5</v>
      </c>
      <c r="O109" s="62">
        <f t="shared" si="18"/>
        <v>8.3333333333333329E-2</v>
      </c>
      <c r="P109" s="38">
        <v>1</v>
      </c>
      <c r="Q109" s="62">
        <f t="shared" si="19"/>
        <v>0</v>
      </c>
      <c r="R109" s="37">
        <v>0</v>
      </c>
      <c r="S109" s="39">
        <v>12</v>
      </c>
    </row>
    <row r="110" spans="1:19" x14ac:dyDescent="0.35">
      <c r="A110" s="27" t="s">
        <v>109</v>
      </c>
      <c r="B110" s="49" t="s">
        <v>128</v>
      </c>
      <c r="C110" t="s">
        <v>301</v>
      </c>
      <c r="D110" s="2" t="s">
        <v>129</v>
      </c>
      <c r="E110" s="7">
        <v>9427</v>
      </c>
      <c r="F110" s="74">
        <v>60</v>
      </c>
      <c r="G110" s="4">
        <v>25</v>
      </c>
      <c r="H110" s="75">
        <v>0.41666666666666669</v>
      </c>
      <c r="I110" s="66">
        <f t="shared" si="15"/>
        <v>0</v>
      </c>
      <c r="J110" s="37">
        <v>0</v>
      </c>
      <c r="K110" s="70">
        <f t="shared" si="16"/>
        <v>0</v>
      </c>
      <c r="L110" s="38">
        <v>0</v>
      </c>
      <c r="M110" s="62">
        <f t="shared" si="17"/>
        <v>1</v>
      </c>
      <c r="N110" s="37">
        <v>25</v>
      </c>
      <c r="O110" s="62">
        <f t="shared" si="18"/>
        <v>0</v>
      </c>
      <c r="P110" s="38">
        <v>0</v>
      </c>
      <c r="Q110" s="62">
        <f t="shared" si="19"/>
        <v>0</v>
      </c>
      <c r="R110" s="37">
        <v>0</v>
      </c>
      <c r="S110" s="39">
        <v>25</v>
      </c>
    </row>
    <row r="111" spans="1:19" x14ac:dyDescent="0.35">
      <c r="A111" s="27" t="s">
        <v>109</v>
      </c>
      <c r="B111" s="49" t="s">
        <v>138</v>
      </c>
      <c r="C111" t="s">
        <v>139</v>
      </c>
      <c r="D111" s="2" t="s">
        <v>140</v>
      </c>
      <c r="E111" s="7">
        <v>1587</v>
      </c>
      <c r="F111" s="74">
        <v>123</v>
      </c>
      <c r="G111" s="4">
        <v>42</v>
      </c>
      <c r="H111" s="75">
        <v>0.34146341463414637</v>
      </c>
      <c r="I111" s="66">
        <f t="shared" si="15"/>
        <v>0</v>
      </c>
      <c r="J111" s="37">
        <v>0</v>
      </c>
      <c r="K111" s="70">
        <f t="shared" si="16"/>
        <v>0</v>
      </c>
      <c r="L111" s="38">
        <v>0</v>
      </c>
      <c r="M111" s="62">
        <f t="shared" si="17"/>
        <v>0.95238095238095233</v>
      </c>
      <c r="N111" s="37">
        <v>40</v>
      </c>
      <c r="O111" s="62">
        <f t="shared" si="18"/>
        <v>4.7619047619047616E-2</v>
      </c>
      <c r="P111" s="38">
        <v>2</v>
      </c>
      <c r="Q111" s="62">
        <f t="shared" si="19"/>
        <v>0</v>
      </c>
      <c r="R111" s="37">
        <v>0</v>
      </c>
      <c r="S111" s="39">
        <v>42</v>
      </c>
    </row>
    <row r="112" spans="1:19" x14ac:dyDescent="0.35">
      <c r="A112" s="27" t="s">
        <v>109</v>
      </c>
      <c r="B112" s="50" t="s">
        <v>201</v>
      </c>
      <c r="C112" t="s">
        <v>302</v>
      </c>
      <c r="D112" s="2" t="s">
        <v>202</v>
      </c>
      <c r="E112" s="7">
        <v>8529</v>
      </c>
      <c r="F112" s="74">
        <v>178</v>
      </c>
      <c r="G112" s="4">
        <v>96</v>
      </c>
      <c r="H112" s="75">
        <v>0.5393258426966292</v>
      </c>
      <c r="I112" s="66">
        <f t="shared" si="15"/>
        <v>4.1666666666666664E-2</v>
      </c>
      <c r="J112" s="37">
        <v>4</v>
      </c>
      <c r="K112" s="70">
        <f t="shared" si="16"/>
        <v>1.0416666666666666E-2</v>
      </c>
      <c r="L112" s="38">
        <v>1</v>
      </c>
      <c r="M112" s="62">
        <f t="shared" si="17"/>
        <v>0.86458333333333337</v>
      </c>
      <c r="N112" s="37">
        <v>83</v>
      </c>
      <c r="O112" s="62">
        <f t="shared" si="18"/>
        <v>6.25E-2</v>
      </c>
      <c r="P112" s="38">
        <v>6</v>
      </c>
      <c r="Q112" s="62">
        <f t="shared" si="19"/>
        <v>2.0833333333333332E-2</v>
      </c>
      <c r="R112" s="37">
        <v>2</v>
      </c>
      <c r="S112" s="39">
        <v>96</v>
      </c>
    </row>
    <row r="113" spans="1:19" x14ac:dyDescent="0.35">
      <c r="A113" s="27" t="s">
        <v>109</v>
      </c>
      <c r="B113" s="57" t="s">
        <v>219</v>
      </c>
      <c r="C113" t="s">
        <v>217</v>
      </c>
      <c r="D113" s="2" t="s">
        <v>217</v>
      </c>
      <c r="E113" s="7">
        <v>1189</v>
      </c>
      <c r="F113" s="74">
        <v>77</v>
      </c>
      <c r="G113" s="4">
        <v>17</v>
      </c>
      <c r="H113" s="75">
        <v>0.22077922077922077</v>
      </c>
      <c r="I113" s="66">
        <f t="shared" si="15"/>
        <v>4.1666666666666664E-2</v>
      </c>
      <c r="J113" s="37">
        <v>1</v>
      </c>
      <c r="K113" s="70">
        <f t="shared" si="16"/>
        <v>0</v>
      </c>
      <c r="L113" s="38">
        <v>0</v>
      </c>
      <c r="M113" s="62">
        <f t="shared" si="17"/>
        <v>0.75</v>
      </c>
      <c r="N113" s="37">
        <v>18</v>
      </c>
      <c r="O113" s="62">
        <f t="shared" si="18"/>
        <v>0.125</v>
      </c>
      <c r="P113" s="38">
        <v>3</v>
      </c>
      <c r="Q113" s="62">
        <f t="shared" si="19"/>
        <v>8.3333333333333329E-2</v>
      </c>
      <c r="R113" s="37">
        <v>2</v>
      </c>
      <c r="S113" s="39">
        <v>24</v>
      </c>
    </row>
    <row r="114" spans="1:19" ht="15" thickBot="1" x14ac:dyDescent="0.4">
      <c r="A114" s="32" t="s">
        <v>218</v>
      </c>
      <c r="B114" s="58" t="s">
        <v>216</v>
      </c>
      <c r="C114" s="1" t="s">
        <v>220</v>
      </c>
      <c r="D114" s="3" t="s">
        <v>221</v>
      </c>
      <c r="E114" s="8">
        <v>1796</v>
      </c>
      <c r="F114" s="76">
        <v>87</v>
      </c>
      <c r="G114" s="19">
        <v>17</v>
      </c>
      <c r="H114" s="77">
        <v>0.19540229885057472</v>
      </c>
      <c r="I114" s="67">
        <f t="shared" si="15"/>
        <v>0</v>
      </c>
      <c r="J114" s="40">
        <v>0</v>
      </c>
      <c r="K114" s="71">
        <f t="shared" si="16"/>
        <v>0</v>
      </c>
      <c r="L114" s="41">
        <v>0</v>
      </c>
      <c r="M114" s="62">
        <f t="shared" si="17"/>
        <v>0.6470588235294118</v>
      </c>
      <c r="N114" s="40">
        <v>11</v>
      </c>
      <c r="O114" s="62">
        <f t="shared" si="18"/>
        <v>0.11764705882352941</v>
      </c>
      <c r="P114" s="41">
        <v>2</v>
      </c>
      <c r="Q114" s="62">
        <f t="shared" si="19"/>
        <v>0.23529411764705882</v>
      </c>
      <c r="R114" s="40">
        <v>4</v>
      </c>
      <c r="S114" s="45">
        <v>17</v>
      </c>
    </row>
    <row r="115" spans="1:19" x14ac:dyDescent="0.35">
      <c r="A115" s="26" t="s">
        <v>130</v>
      </c>
      <c r="B115" s="50" t="s">
        <v>58</v>
      </c>
      <c r="C115" t="s">
        <v>303</v>
      </c>
      <c r="D115" s="12" t="s">
        <v>59</v>
      </c>
      <c r="E115" s="13">
        <v>6869</v>
      </c>
      <c r="F115" s="74">
        <v>123</v>
      </c>
      <c r="G115" s="4">
        <v>16</v>
      </c>
      <c r="H115" s="75">
        <v>0.13008130081300814</v>
      </c>
      <c r="I115" s="65">
        <f t="shared" si="15"/>
        <v>0.05</v>
      </c>
      <c r="J115" s="34">
        <v>1</v>
      </c>
      <c r="K115" s="69">
        <f t="shared" si="16"/>
        <v>0</v>
      </c>
      <c r="L115" s="35">
        <v>0</v>
      </c>
      <c r="M115" s="61">
        <f t="shared" si="17"/>
        <v>0.25</v>
      </c>
      <c r="N115" s="37">
        <v>5</v>
      </c>
      <c r="O115" s="61">
        <f t="shared" si="18"/>
        <v>0.6</v>
      </c>
      <c r="P115" s="38">
        <v>12</v>
      </c>
      <c r="Q115" s="61">
        <f t="shared" si="19"/>
        <v>0.1</v>
      </c>
      <c r="R115" s="37">
        <v>2</v>
      </c>
      <c r="S115" s="39">
        <v>20</v>
      </c>
    </row>
    <row r="116" spans="1:19" x14ac:dyDescent="0.35">
      <c r="A116" s="27" t="s">
        <v>130</v>
      </c>
      <c r="B116" s="50" t="s">
        <v>60</v>
      </c>
      <c r="C116" t="s">
        <v>305</v>
      </c>
      <c r="D116" s="2" t="s">
        <v>50</v>
      </c>
      <c r="E116" s="7">
        <v>39179</v>
      </c>
      <c r="F116" s="74">
        <v>192</v>
      </c>
      <c r="G116" s="4">
        <v>40</v>
      </c>
      <c r="H116" s="75">
        <v>0.20833333333333334</v>
      </c>
      <c r="I116" s="66">
        <f t="shared" si="15"/>
        <v>0</v>
      </c>
      <c r="J116" s="37">
        <v>0</v>
      </c>
      <c r="K116" s="70">
        <f t="shared" si="16"/>
        <v>0</v>
      </c>
      <c r="L116" s="38">
        <v>0</v>
      </c>
      <c r="M116" s="62">
        <f t="shared" si="17"/>
        <v>0.47727272727272729</v>
      </c>
      <c r="N116" s="37">
        <v>21</v>
      </c>
      <c r="O116" s="62">
        <f t="shared" si="18"/>
        <v>0.52272727272727271</v>
      </c>
      <c r="P116" s="38">
        <v>23</v>
      </c>
      <c r="Q116" s="62">
        <f t="shared" si="19"/>
        <v>0</v>
      </c>
      <c r="R116" s="37">
        <v>0</v>
      </c>
      <c r="S116" s="39">
        <v>44</v>
      </c>
    </row>
    <row r="117" spans="1:19" x14ac:dyDescent="0.35">
      <c r="A117" s="27" t="s">
        <v>130</v>
      </c>
      <c r="B117" s="50" t="s">
        <v>123</v>
      </c>
      <c r="C117" t="s">
        <v>304</v>
      </c>
      <c r="D117" s="2" t="s">
        <v>131</v>
      </c>
      <c r="E117" s="7">
        <v>39164</v>
      </c>
      <c r="F117" s="74">
        <v>94</v>
      </c>
      <c r="G117" s="4">
        <v>12</v>
      </c>
      <c r="H117" s="75">
        <v>0.1276595744680851</v>
      </c>
      <c r="I117" s="66">
        <f t="shared" si="15"/>
        <v>8.3333333333333329E-2</v>
      </c>
      <c r="J117" s="37">
        <v>1</v>
      </c>
      <c r="K117" s="70">
        <f t="shared" si="16"/>
        <v>0</v>
      </c>
      <c r="L117" s="38">
        <v>0</v>
      </c>
      <c r="M117" s="62">
        <f t="shared" si="17"/>
        <v>0.5</v>
      </c>
      <c r="N117" s="37">
        <v>6</v>
      </c>
      <c r="O117" s="62">
        <f t="shared" si="18"/>
        <v>0.41666666666666669</v>
      </c>
      <c r="P117" s="38">
        <v>5</v>
      </c>
      <c r="Q117" s="62">
        <f t="shared" si="19"/>
        <v>0</v>
      </c>
      <c r="R117" s="37">
        <v>0</v>
      </c>
      <c r="S117" s="39">
        <v>12</v>
      </c>
    </row>
    <row r="118" spans="1:19" x14ac:dyDescent="0.35">
      <c r="A118" s="27" t="s">
        <v>130</v>
      </c>
      <c r="B118" s="50" t="s">
        <v>60</v>
      </c>
      <c r="C118" t="s">
        <v>305</v>
      </c>
      <c r="D118" s="2" t="s">
        <v>61</v>
      </c>
      <c r="E118" s="7">
        <v>39128</v>
      </c>
      <c r="F118" s="74">
        <v>104</v>
      </c>
      <c r="G118" s="4">
        <v>15</v>
      </c>
      <c r="H118" s="75">
        <v>0.14423076923076922</v>
      </c>
      <c r="I118" s="66">
        <f t="shared" si="15"/>
        <v>0.21428571428571427</v>
      </c>
      <c r="J118" s="37">
        <v>3</v>
      </c>
      <c r="K118" s="70">
        <f t="shared" si="16"/>
        <v>0</v>
      </c>
      <c r="L118" s="38">
        <v>0</v>
      </c>
      <c r="M118" s="62">
        <f t="shared" si="17"/>
        <v>0.7142857142857143</v>
      </c>
      <c r="N118" s="37">
        <v>10</v>
      </c>
      <c r="O118" s="62">
        <f t="shared" si="18"/>
        <v>0</v>
      </c>
      <c r="P118" s="38">
        <v>0</v>
      </c>
      <c r="Q118" s="62">
        <f t="shared" si="19"/>
        <v>7.1428571428571425E-2</v>
      </c>
      <c r="R118" s="37">
        <v>1</v>
      </c>
      <c r="S118" s="39">
        <v>14</v>
      </c>
    </row>
    <row r="119" spans="1:19" x14ac:dyDescent="0.35">
      <c r="A119" s="27" t="s">
        <v>130</v>
      </c>
      <c r="B119" s="50" t="s">
        <v>153</v>
      </c>
      <c r="C119" t="s">
        <v>242</v>
      </c>
      <c r="D119" s="2" t="s">
        <v>154</v>
      </c>
      <c r="E119" s="7">
        <v>38855</v>
      </c>
      <c r="F119" s="74">
        <v>79</v>
      </c>
      <c r="G119" s="4">
        <v>3</v>
      </c>
      <c r="H119" s="75">
        <v>3.7974683544303799E-2</v>
      </c>
      <c r="I119" s="66">
        <f t="shared" si="15"/>
        <v>0</v>
      </c>
      <c r="J119" s="37">
        <v>0</v>
      </c>
      <c r="K119" s="70">
        <f t="shared" si="16"/>
        <v>0</v>
      </c>
      <c r="L119" s="38">
        <v>0</v>
      </c>
      <c r="M119" s="62">
        <f t="shared" si="17"/>
        <v>0.42857142857142855</v>
      </c>
      <c r="N119" s="37">
        <v>3</v>
      </c>
      <c r="O119" s="62">
        <f t="shared" si="18"/>
        <v>0.5714285714285714</v>
      </c>
      <c r="P119" s="38">
        <v>4</v>
      </c>
      <c r="Q119" s="62">
        <f t="shared" si="19"/>
        <v>0</v>
      </c>
      <c r="R119" s="37">
        <v>0</v>
      </c>
      <c r="S119" s="39">
        <v>7</v>
      </c>
    </row>
    <row r="120" spans="1:19" x14ac:dyDescent="0.35">
      <c r="A120" s="27" t="s">
        <v>130</v>
      </c>
      <c r="B120" s="50" t="s">
        <v>153</v>
      </c>
      <c r="C120" t="s">
        <v>242</v>
      </c>
      <c r="D120" s="2" t="s">
        <v>155</v>
      </c>
      <c r="E120" s="7">
        <v>38855</v>
      </c>
      <c r="F120" s="74">
        <v>39</v>
      </c>
      <c r="G120" s="4">
        <v>4</v>
      </c>
      <c r="H120" s="75">
        <v>0.10256410256410256</v>
      </c>
      <c r="I120" s="66">
        <f t="shared" si="15"/>
        <v>0</v>
      </c>
      <c r="J120" s="37">
        <v>0</v>
      </c>
      <c r="K120" s="70">
        <f t="shared" si="16"/>
        <v>0</v>
      </c>
      <c r="L120" s="38">
        <v>0</v>
      </c>
      <c r="M120" s="62">
        <f t="shared" si="17"/>
        <v>1</v>
      </c>
      <c r="N120" s="37">
        <v>4</v>
      </c>
      <c r="O120" s="62">
        <f t="shared" si="18"/>
        <v>0</v>
      </c>
      <c r="P120" s="38">
        <v>0</v>
      </c>
      <c r="Q120" s="62">
        <f t="shared" si="19"/>
        <v>0</v>
      </c>
      <c r="R120" s="37">
        <v>0</v>
      </c>
      <c r="S120" s="39">
        <v>4</v>
      </c>
    </row>
    <row r="121" spans="1:19" x14ac:dyDescent="0.35">
      <c r="A121" s="27" t="s">
        <v>130</v>
      </c>
      <c r="B121" s="50" t="s">
        <v>58</v>
      </c>
      <c r="C121" t="s">
        <v>306</v>
      </c>
      <c r="D121" s="2" t="s">
        <v>50</v>
      </c>
      <c r="E121" s="7">
        <v>6849</v>
      </c>
      <c r="F121" s="74">
        <v>48</v>
      </c>
      <c r="G121" s="4">
        <v>8</v>
      </c>
      <c r="H121" s="75">
        <v>0.16666666666666666</v>
      </c>
      <c r="I121" s="66">
        <f t="shared" si="15"/>
        <v>0</v>
      </c>
      <c r="J121" s="37">
        <v>0</v>
      </c>
      <c r="K121" s="70">
        <f t="shared" si="16"/>
        <v>0</v>
      </c>
      <c r="L121" s="38">
        <v>0</v>
      </c>
      <c r="M121" s="62">
        <f t="shared" si="17"/>
        <v>0.75</v>
      </c>
      <c r="N121" s="37">
        <v>6</v>
      </c>
      <c r="O121" s="62">
        <f t="shared" si="18"/>
        <v>0.25</v>
      </c>
      <c r="P121" s="38">
        <v>2</v>
      </c>
      <c r="Q121" s="62">
        <f t="shared" si="19"/>
        <v>0</v>
      </c>
      <c r="R121" s="37">
        <v>0</v>
      </c>
      <c r="S121" s="39">
        <v>8</v>
      </c>
    </row>
    <row r="122" spans="1:19" ht="15" thickBot="1" x14ac:dyDescent="0.4">
      <c r="A122" s="27" t="s">
        <v>130</v>
      </c>
      <c r="B122" s="49" t="s">
        <v>213</v>
      </c>
      <c r="C122" t="s">
        <v>339</v>
      </c>
      <c r="D122" s="2" t="s">
        <v>214</v>
      </c>
      <c r="E122" s="7">
        <v>6126</v>
      </c>
      <c r="F122" s="74">
        <v>58</v>
      </c>
      <c r="G122" s="4">
        <v>0</v>
      </c>
      <c r="H122" s="75">
        <v>0</v>
      </c>
      <c r="I122" s="67">
        <v>0</v>
      </c>
      <c r="J122" s="40">
        <v>0</v>
      </c>
      <c r="K122" s="71">
        <v>0</v>
      </c>
      <c r="L122" s="41">
        <v>0</v>
      </c>
      <c r="M122" s="63">
        <v>0</v>
      </c>
      <c r="N122" s="37">
        <v>0</v>
      </c>
      <c r="O122" s="63">
        <v>0</v>
      </c>
      <c r="P122" s="38">
        <v>0</v>
      </c>
      <c r="Q122" s="63">
        <v>0</v>
      </c>
      <c r="R122" s="37">
        <v>0</v>
      </c>
      <c r="S122" s="45">
        <v>0</v>
      </c>
    </row>
    <row r="123" spans="1:19" x14ac:dyDescent="0.35">
      <c r="A123" s="30" t="s">
        <v>114</v>
      </c>
      <c r="B123" s="48" t="s">
        <v>115</v>
      </c>
      <c r="C123" s="14" t="s">
        <v>116</v>
      </c>
      <c r="D123" s="23" t="s">
        <v>117</v>
      </c>
      <c r="E123" s="24">
        <v>24114</v>
      </c>
      <c r="F123" s="72">
        <v>393</v>
      </c>
      <c r="G123" s="18">
        <v>38</v>
      </c>
      <c r="H123" s="73">
        <v>9.6692111959287536E-2</v>
      </c>
      <c r="I123" s="65">
        <f t="shared" ref="I123:I136" si="20">J123/S123</f>
        <v>0</v>
      </c>
      <c r="J123" s="34">
        <v>0</v>
      </c>
      <c r="K123" s="69">
        <f t="shared" ref="K123:K136" si="21">L123/S123</f>
        <v>0</v>
      </c>
      <c r="L123" s="35">
        <v>0</v>
      </c>
      <c r="M123" s="62">
        <f t="shared" ref="M123:M136" si="22">N123/S123</f>
        <v>0.76595744680851063</v>
      </c>
      <c r="N123" s="34">
        <v>36</v>
      </c>
      <c r="O123" s="62">
        <f t="shared" ref="O123:O136" si="23">P123/S123</f>
        <v>6.3829787234042548E-2</v>
      </c>
      <c r="P123" s="35">
        <v>3</v>
      </c>
      <c r="Q123" s="62">
        <f t="shared" ref="Q123:Q136" si="24">R123/S123</f>
        <v>0.1702127659574468</v>
      </c>
      <c r="R123" s="34">
        <v>8</v>
      </c>
      <c r="S123" s="39">
        <v>47</v>
      </c>
    </row>
    <row r="124" spans="1:19" x14ac:dyDescent="0.35">
      <c r="A124" s="27" t="s">
        <v>114</v>
      </c>
      <c r="B124" s="50" t="s">
        <v>100</v>
      </c>
      <c r="C124" t="s">
        <v>307</v>
      </c>
      <c r="D124" s="2" t="s">
        <v>118</v>
      </c>
      <c r="E124" s="7">
        <v>24589</v>
      </c>
      <c r="F124" s="74">
        <v>98</v>
      </c>
      <c r="G124" s="4">
        <v>18</v>
      </c>
      <c r="H124" s="75">
        <v>0.18367346938775511</v>
      </c>
      <c r="I124" s="66">
        <f t="shared" si="20"/>
        <v>9.0909090909090912E-2</v>
      </c>
      <c r="J124" s="37">
        <v>2</v>
      </c>
      <c r="K124" s="70">
        <f t="shared" si="21"/>
        <v>0</v>
      </c>
      <c r="L124" s="38">
        <v>0</v>
      </c>
      <c r="M124" s="62">
        <f t="shared" si="22"/>
        <v>0.36363636363636365</v>
      </c>
      <c r="N124" s="37">
        <v>8</v>
      </c>
      <c r="O124" s="62">
        <f t="shared" si="23"/>
        <v>0.40909090909090912</v>
      </c>
      <c r="P124" s="38">
        <v>9</v>
      </c>
      <c r="Q124" s="62">
        <f t="shared" si="24"/>
        <v>0.13636363636363635</v>
      </c>
      <c r="R124" s="37">
        <v>3</v>
      </c>
      <c r="S124" s="39">
        <v>22</v>
      </c>
    </row>
    <row r="125" spans="1:19" x14ac:dyDescent="0.35">
      <c r="A125" s="27" t="s">
        <v>114</v>
      </c>
      <c r="B125" s="50" t="s">
        <v>119</v>
      </c>
      <c r="C125" t="s">
        <v>308</v>
      </c>
      <c r="D125" s="2" t="s">
        <v>120</v>
      </c>
      <c r="E125" s="7">
        <v>24241</v>
      </c>
      <c r="F125" s="74">
        <v>66</v>
      </c>
      <c r="G125" s="4">
        <v>13</v>
      </c>
      <c r="H125" s="75">
        <v>0.19696969696969696</v>
      </c>
      <c r="I125" s="66">
        <f t="shared" si="20"/>
        <v>0</v>
      </c>
      <c r="J125" s="37">
        <v>0</v>
      </c>
      <c r="K125" s="70">
        <f t="shared" si="21"/>
        <v>0</v>
      </c>
      <c r="L125" s="38">
        <v>0</v>
      </c>
      <c r="M125" s="62">
        <f t="shared" si="22"/>
        <v>0.8125</v>
      </c>
      <c r="N125" s="37">
        <v>13</v>
      </c>
      <c r="O125" s="62">
        <f t="shared" si="23"/>
        <v>6.25E-2</v>
      </c>
      <c r="P125" s="38">
        <v>1</v>
      </c>
      <c r="Q125" s="62">
        <f t="shared" si="24"/>
        <v>0.125</v>
      </c>
      <c r="R125" s="37">
        <v>2</v>
      </c>
      <c r="S125" s="39">
        <v>16</v>
      </c>
    </row>
    <row r="126" spans="1:19" x14ac:dyDescent="0.35">
      <c r="A126" s="27" t="s">
        <v>114</v>
      </c>
      <c r="B126" s="50" t="s">
        <v>141</v>
      </c>
      <c r="C126" t="s">
        <v>309</v>
      </c>
      <c r="D126" s="2" t="s">
        <v>142</v>
      </c>
      <c r="E126" s="7">
        <v>25436</v>
      </c>
      <c r="F126" s="74">
        <v>154</v>
      </c>
      <c r="G126" s="78">
        <v>44</v>
      </c>
      <c r="H126" s="75">
        <v>0.2857142857142857</v>
      </c>
      <c r="I126" s="79">
        <f t="shared" si="20"/>
        <v>1.7857142857142856E-2</v>
      </c>
      <c r="J126" s="37">
        <v>1</v>
      </c>
      <c r="K126" s="70">
        <f t="shared" si="21"/>
        <v>0</v>
      </c>
      <c r="L126" s="38">
        <v>0</v>
      </c>
      <c r="M126" s="62">
        <f t="shared" si="22"/>
        <v>0.7857142857142857</v>
      </c>
      <c r="N126" s="37">
        <v>44</v>
      </c>
      <c r="O126" s="62">
        <f t="shared" si="23"/>
        <v>0.19642857142857142</v>
      </c>
      <c r="P126" s="38">
        <v>11</v>
      </c>
      <c r="Q126" s="62">
        <f t="shared" si="24"/>
        <v>0</v>
      </c>
      <c r="R126" s="37">
        <v>0</v>
      </c>
      <c r="S126" s="39">
        <v>56</v>
      </c>
    </row>
    <row r="127" spans="1:19" x14ac:dyDescent="0.35">
      <c r="A127" s="27" t="s">
        <v>114</v>
      </c>
      <c r="B127" s="50" t="s">
        <v>141</v>
      </c>
      <c r="C127" t="s">
        <v>309</v>
      </c>
      <c r="D127" s="2" t="s">
        <v>143</v>
      </c>
      <c r="E127" s="7">
        <v>25436</v>
      </c>
      <c r="F127" s="74">
        <v>124</v>
      </c>
      <c r="G127" s="4">
        <v>23</v>
      </c>
      <c r="H127" s="75">
        <v>0.18548387096774194</v>
      </c>
      <c r="I127" s="79">
        <f t="shared" si="20"/>
        <v>9.6774193548387094E-2</v>
      </c>
      <c r="J127" s="37">
        <v>3</v>
      </c>
      <c r="K127" s="70">
        <f t="shared" si="21"/>
        <v>0</v>
      </c>
      <c r="L127" s="38">
        <v>0</v>
      </c>
      <c r="M127" s="62">
        <f t="shared" si="22"/>
        <v>0.74193548387096775</v>
      </c>
      <c r="N127" s="37">
        <v>23</v>
      </c>
      <c r="O127" s="62">
        <f t="shared" si="23"/>
        <v>6.4516129032258063E-2</v>
      </c>
      <c r="P127" s="38">
        <v>2</v>
      </c>
      <c r="Q127" s="62">
        <f t="shared" si="24"/>
        <v>9.6774193548387094E-2</v>
      </c>
      <c r="R127" s="37">
        <v>3</v>
      </c>
      <c r="S127" s="39">
        <v>31</v>
      </c>
    </row>
    <row r="128" spans="1:19" x14ac:dyDescent="0.35">
      <c r="A128" s="27" t="s">
        <v>114</v>
      </c>
      <c r="B128" s="50" t="s">
        <v>9</v>
      </c>
      <c r="C128" t="s">
        <v>310</v>
      </c>
      <c r="D128" s="2" t="s">
        <v>144</v>
      </c>
      <c r="E128" s="7">
        <v>23556</v>
      </c>
      <c r="F128" s="74">
        <v>297</v>
      </c>
      <c r="G128" s="4">
        <v>46</v>
      </c>
      <c r="H128" s="75">
        <v>0.15488215488215487</v>
      </c>
      <c r="I128" s="66">
        <f t="shared" si="20"/>
        <v>0</v>
      </c>
      <c r="J128" s="37">
        <v>0</v>
      </c>
      <c r="K128" s="70">
        <f t="shared" si="21"/>
        <v>0</v>
      </c>
      <c r="L128" s="38">
        <v>0</v>
      </c>
      <c r="M128" s="62">
        <f t="shared" si="22"/>
        <v>0.86792452830188682</v>
      </c>
      <c r="N128" s="37">
        <v>46</v>
      </c>
      <c r="O128" s="62">
        <f t="shared" si="23"/>
        <v>7.5471698113207544E-2</v>
      </c>
      <c r="P128" s="38">
        <v>4</v>
      </c>
      <c r="Q128" s="62">
        <f t="shared" si="24"/>
        <v>5.6603773584905662E-2</v>
      </c>
      <c r="R128" s="37">
        <v>3</v>
      </c>
      <c r="S128" s="39">
        <v>53</v>
      </c>
    </row>
    <row r="129" spans="1:19" x14ac:dyDescent="0.35">
      <c r="A129" s="27" t="s">
        <v>114</v>
      </c>
      <c r="B129" s="50" t="s">
        <v>9</v>
      </c>
      <c r="C129" t="s">
        <v>310</v>
      </c>
      <c r="D129" s="2" t="s">
        <v>24</v>
      </c>
      <c r="E129" s="7">
        <v>23556</v>
      </c>
      <c r="F129" s="74">
        <v>101</v>
      </c>
      <c r="G129" s="4">
        <v>12</v>
      </c>
      <c r="H129" s="75">
        <v>0.11881188118811881</v>
      </c>
      <c r="I129" s="66">
        <f t="shared" si="20"/>
        <v>7.6923076923076927E-2</v>
      </c>
      <c r="J129" s="37">
        <v>1</v>
      </c>
      <c r="K129" s="70">
        <f t="shared" si="21"/>
        <v>0</v>
      </c>
      <c r="L129" s="38">
        <v>0</v>
      </c>
      <c r="M129" s="62">
        <f t="shared" si="22"/>
        <v>0.92307692307692313</v>
      </c>
      <c r="N129" s="37">
        <v>12</v>
      </c>
      <c r="O129" s="62">
        <f t="shared" si="23"/>
        <v>0</v>
      </c>
      <c r="P129" s="38">
        <v>0</v>
      </c>
      <c r="Q129" s="62">
        <f t="shared" si="24"/>
        <v>0</v>
      </c>
      <c r="R129" s="37">
        <v>0</v>
      </c>
      <c r="S129" s="39">
        <v>13</v>
      </c>
    </row>
    <row r="130" spans="1:19" x14ac:dyDescent="0.35">
      <c r="A130" s="27" t="s">
        <v>114</v>
      </c>
      <c r="B130" s="111" t="s">
        <v>9</v>
      </c>
      <c r="C130" t="s">
        <v>311</v>
      </c>
      <c r="D130" s="2" t="s">
        <v>117</v>
      </c>
      <c r="E130" s="7">
        <v>23843</v>
      </c>
      <c r="F130" s="74">
        <v>202</v>
      </c>
      <c r="G130" s="4">
        <v>28</v>
      </c>
      <c r="H130" s="75">
        <v>0.13861386138613863</v>
      </c>
      <c r="I130" s="66">
        <f t="shared" si="20"/>
        <v>0</v>
      </c>
      <c r="J130" s="37">
        <v>0</v>
      </c>
      <c r="K130" s="70">
        <f t="shared" si="21"/>
        <v>0</v>
      </c>
      <c r="L130" s="38">
        <v>0</v>
      </c>
      <c r="M130" s="62">
        <f t="shared" si="22"/>
        <v>0.7567567567567568</v>
      </c>
      <c r="N130" s="37">
        <v>28</v>
      </c>
      <c r="O130" s="62">
        <f t="shared" si="23"/>
        <v>0.16216216216216217</v>
      </c>
      <c r="P130" s="38">
        <v>6</v>
      </c>
      <c r="Q130" s="62">
        <f t="shared" si="24"/>
        <v>8.1081081081081086E-2</v>
      </c>
      <c r="R130" s="37">
        <v>3</v>
      </c>
      <c r="S130" s="39">
        <v>37</v>
      </c>
    </row>
    <row r="131" spans="1:19" x14ac:dyDescent="0.35">
      <c r="A131" s="27" t="s">
        <v>114</v>
      </c>
      <c r="B131" s="50" t="s">
        <v>9</v>
      </c>
      <c r="C131" t="s">
        <v>312</v>
      </c>
      <c r="D131" s="2" t="s">
        <v>24</v>
      </c>
      <c r="E131" s="7">
        <v>22885</v>
      </c>
      <c r="F131" s="74">
        <v>108</v>
      </c>
      <c r="G131" s="4">
        <v>14</v>
      </c>
      <c r="H131" s="75">
        <v>0.12962962962962962</v>
      </c>
      <c r="I131" s="66">
        <f t="shared" si="20"/>
        <v>0</v>
      </c>
      <c r="J131" s="37">
        <v>0</v>
      </c>
      <c r="K131" s="70">
        <f t="shared" si="21"/>
        <v>6.25E-2</v>
      </c>
      <c r="L131" s="38">
        <v>1</v>
      </c>
      <c r="M131" s="62">
        <f t="shared" si="22"/>
        <v>0.875</v>
      </c>
      <c r="N131" s="37">
        <v>14</v>
      </c>
      <c r="O131" s="62">
        <f t="shared" si="23"/>
        <v>6.25E-2</v>
      </c>
      <c r="P131" s="38">
        <v>1</v>
      </c>
      <c r="Q131" s="62">
        <f t="shared" si="24"/>
        <v>0</v>
      </c>
      <c r="R131" s="37">
        <v>0</v>
      </c>
      <c r="S131" s="39">
        <v>16</v>
      </c>
    </row>
    <row r="132" spans="1:19" ht="15" thickBot="1" x14ac:dyDescent="0.4">
      <c r="A132" s="28" t="s">
        <v>114</v>
      </c>
      <c r="B132" s="54" t="s">
        <v>141</v>
      </c>
      <c r="C132" s="20" t="s">
        <v>243</v>
      </c>
      <c r="D132" s="21" t="s">
        <v>19</v>
      </c>
      <c r="E132" s="22">
        <v>25560</v>
      </c>
      <c r="F132" s="76">
        <v>57</v>
      </c>
      <c r="G132" s="19">
        <v>18</v>
      </c>
      <c r="H132" s="77">
        <v>0.31578947368421051</v>
      </c>
      <c r="I132" s="67">
        <f t="shared" si="20"/>
        <v>0</v>
      </c>
      <c r="J132" s="40">
        <v>0</v>
      </c>
      <c r="K132" s="71">
        <f t="shared" si="21"/>
        <v>0</v>
      </c>
      <c r="L132" s="41">
        <v>0</v>
      </c>
      <c r="M132" s="63">
        <f t="shared" si="22"/>
        <v>0.77777777777777779</v>
      </c>
      <c r="N132" s="40">
        <v>14</v>
      </c>
      <c r="O132" s="62">
        <f t="shared" si="23"/>
        <v>0.1111111111111111</v>
      </c>
      <c r="P132" s="41">
        <v>2</v>
      </c>
      <c r="Q132" s="62">
        <f t="shared" si="24"/>
        <v>0.1111111111111111</v>
      </c>
      <c r="R132" s="40">
        <v>2</v>
      </c>
      <c r="S132" s="45">
        <v>18</v>
      </c>
    </row>
    <row r="133" spans="1:19" x14ac:dyDescent="0.35">
      <c r="A133" s="27" t="s">
        <v>172</v>
      </c>
      <c r="B133" s="50" t="s">
        <v>173</v>
      </c>
      <c r="C133" t="s">
        <v>241</v>
      </c>
      <c r="D133" s="2" t="s">
        <v>103</v>
      </c>
      <c r="E133" s="7">
        <v>99441</v>
      </c>
      <c r="F133" s="74">
        <v>56</v>
      </c>
      <c r="G133" s="4">
        <v>32</v>
      </c>
      <c r="H133" s="75">
        <v>0.5714285714285714</v>
      </c>
      <c r="I133" s="65">
        <f t="shared" si="20"/>
        <v>9.375E-2</v>
      </c>
      <c r="J133" s="34">
        <v>3</v>
      </c>
      <c r="K133" s="69">
        <f t="shared" si="21"/>
        <v>0</v>
      </c>
      <c r="L133" s="35">
        <v>0</v>
      </c>
      <c r="M133" s="62">
        <f t="shared" si="22"/>
        <v>0.8125</v>
      </c>
      <c r="N133" s="37">
        <v>26</v>
      </c>
      <c r="O133" s="61">
        <f t="shared" si="23"/>
        <v>6.25E-2</v>
      </c>
      <c r="P133" s="38">
        <v>2</v>
      </c>
      <c r="Q133" s="61">
        <f t="shared" si="24"/>
        <v>3.125E-2</v>
      </c>
      <c r="R133" s="37">
        <v>1</v>
      </c>
      <c r="S133" s="39">
        <v>32</v>
      </c>
    </row>
    <row r="134" spans="1:19" x14ac:dyDescent="0.35">
      <c r="A134" s="27" t="s">
        <v>172</v>
      </c>
      <c r="B134" s="50" t="s">
        <v>58</v>
      </c>
      <c r="C134" t="s">
        <v>329</v>
      </c>
      <c r="D134" s="2" t="s">
        <v>176</v>
      </c>
      <c r="E134" s="7">
        <v>7629</v>
      </c>
      <c r="F134" s="74">
        <v>29</v>
      </c>
      <c r="G134" s="4">
        <v>3</v>
      </c>
      <c r="H134" s="75">
        <v>0.10344827586206896</v>
      </c>
      <c r="I134" s="66">
        <f t="shared" si="20"/>
        <v>0</v>
      </c>
      <c r="J134" s="37">
        <v>0</v>
      </c>
      <c r="K134" s="70">
        <f t="shared" si="21"/>
        <v>0</v>
      </c>
      <c r="L134" s="38">
        <v>0</v>
      </c>
      <c r="M134" s="62">
        <f t="shared" si="22"/>
        <v>1</v>
      </c>
      <c r="N134" s="37">
        <v>3</v>
      </c>
      <c r="O134" s="62">
        <f t="shared" si="23"/>
        <v>0</v>
      </c>
      <c r="P134" s="38">
        <v>0</v>
      </c>
      <c r="Q134" s="62">
        <f t="shared" si="24"/>
        <v>0</v>
      </c>
      <c r="R134" s="37">
        <v>0</v>
      </c>
      <c r="S134" s="39">
        <v>3</v>
      </c>
    </row>
    <row r="135" spans="1:19" x14ac:dyDescent="0.35">
      <c r="A135" s="27" t="s">
        <v>172</v>
      </c>
      <c r="B135" s="50" t="s">
        <v>58</v>
      </c>
      <c r="C135" t="s">
        <v>329</v>
      </c>
      <c r="D135" s="2" t="s">
        <v>177</v>
      </c>
      <c r="E135" s="7">
        <v>7629</v>
      </c>
      <c r="F135" s="74">
        <v>61</v>
      </c>
      <c r="G135" s="4">
        <v>10</v>
      </c>
      <c r="H135" s="75">
        <v>0.16393442622950818</v>
      </c>
      <c r="I135" s="66">
        <f t="shared" si="20"/>
        <v>0</v>
      </c>
      <c r="J135" s="37">
        <v>0</v>
      </c>
      <c r="K135" s="70">
        <f t="shared" si="21"/>
        <v>0</v>
      </c>
      <c r="L135" s="38">
        <v>0</v>
      </c>
      <c r="M135" s="62">
        <f t="shared" si="22"/>
        <v>0.9</v>
      </c>
      <c r="N135" s="37">
        <v>9</v>
      </c>
      <c r="O135" s="62">
        <f t="shared" si="23"/>
        <v>0.1</v>
      </c>
      <c r="P135" s="38">
        <v>1</v>
      </c>
      <c r="Q135" s="62">
        <f t="shared" si="24"/>
        <v>0</v>
      </c>
      <c r="R135" s="37">
        <v>0</v>
      </c>
      <c r="S135" s="39">
        <v>10</v>
      </c>
    </row>
    <row r="136" spans="1:19" ht="15" thickBot="1" x14ac:dyDescent="0.4">
      <c r="A136" s="28" t="s">
        <v>172</v>
      </c>
      <c r="B136" s="52" t="s">
        <v>210</v>
      </c>
      <c r="C136" s="1" t="s">
        <v>211</v>
      </c>
      <c r="D136" s="3" t="s">
        <v>212</v>
      </c>
      <c r="E136" s="8">
        <v>7333</v>
      </c>
      <c r="F136" s="76">
        <v>97</v>
      </c>
      <c r="G136" s="19">
        <v>13</v>
      </c>
      <c r="H136" s="77">
        <v>0.13402061855670103</v>
      </c>
      <c r="I136" s="67">
        <f t="shared" si="20"/>
        <v>0</v>
      </c>
      <c r="J136" s="40">
        <v>0</v>
      </c>
      <c r="K136" s="71">
        <f t="shared" si="21"/>
        <v>0</v>
      </c>
      <c r="L136" s="41">
        <v>0</v>
      </c>
      <c r="M136" s="63">
        <f t="shared" si="22"/>
        <v>1</v>
      </c>
      <c r="N136" s="40">
        <v>13</v>
      </c>
      <c r="O136" s="63">
        <f t="shared" si="23"/>
        <v>0</v>
      </c>
      <c r="P136" s="41">
        <v>0</v>
      </c>
      <c r="Q136" s="63">
        <f t="shared" si="24"/>
        <v>0</v>
      </c>
      <c r="R136" s="40">
        <v>0</v>
      </c>
      <c r="S136" s="45">
        <v>13</v>
      </c>
    </row>
    <row r="139" spans="1:19" ht="15" thickBot="1" x14ac:dyDescent="0.4"/>
    <row r="140" spans="1:19" ht="15" thickBot="1" x14ac:dyDescent="0.4">
      <c r="O140" s="46"/>
    </row>
  </sheetData>
  <sortState xmlns:xlrd2="http://schemas.microsoft.com/office/spreadsheetml/2017/richdata2" ref="A1:S2">
    <sortCondition ref="A3:A136"/>
  </sortState>
  <mergeCells count="12">
    <mergeCell ref="S1:S2"/>
    <mergeCell ref="M1:M2"/>
    <mergeCell ref="O1:O2"/>
    <mergeCell ref="Q1:Q2"/>
    <mergeCell ref="N1:N2"/>
    <mergeCell ref="P1:P2"/>
    <mergeCell ref="R1:R2"/>
    <mergeCell ref="J1:L1"/>
    <mergeCell ref="B1:E1"/>
    <mergeCell ref="F1:F2"/>
    <mergeCell ref="G1:G2"/>
    <mergeCell ref="H1:H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A196-B96E-438C-8228-8FC8D1024D1C}">
  <dimension ref="A1:R19"/>
  <sheetViews>
    <sheetView tabSelected="1" workbookViewId="0">
      <selection activeCell="B18" sqref="B18:R18"/>
    </sheetView>
  </sheetViews>
  <sheetFormatPr baseColWidth="10" defaultRowHeight="14.5" x14ac:dyDescent="0.35"/>
  <cols>
    <col min="1" max="1" width="23.26953125" customWidth="1"/>
    <col min="2" max="2" width="16.81640625" customWidth="1"/>
    <col min="3" max="3" width="17" customWidth="1"/>
    <col min="4" max="4" width="19" customWidth="1"/>
    <col min="5" max="5" width="16.453125" customWidth="1"/>
    <col min="6" max="6" width="16.26953125" customWidth="1"/>
    <col min="7" max="7" width="17.81640625" customWidth="1"/>
    <col min="8" max="8" width="16.7265625" customWidth="1"/>
    <col min="9" max="9" width="17" customWidth="1"/>
    <col min="10" max="10" width="15.7265625" customWidth="1"/>
    <col min="11" max="11" width="16.1796875" customWidth="1"/>
    <col min="14" max="14" width="13.1796875" customWidth="1"/>
    <col min="15" max="15" width="14.26953125" customWidth="1"/>
    <col min="16" max="16" width="13.7265625" customWidth="1"/>
    <col min="17" max="17" width="13.54296875" customWidth="1"/>
    <col min="18" max="18" width="14" customWidth="1"/>
  </cols>
  <sheetData>
    <row r="1" spans="1:18" x14ac:dyDescent="0.35">
      <c r="A1" s="59"/>
      <c r="B1" s="133" t="s">
        <v>331</v>
      </c>
      <c r="C1" s="134"/>
      <c r="D1" s="135"/>
      <c r="E1" s="136" t="s">
        <v>228</v>
      </c>
      <c r="F1" s="122" t="s">
        <v>341</v>
      </c>
      <c r="G1" s="122" t="s">
        <v>340</v>
      </c>
      <c r="H1" s="44"/>
      <c r="I1" s="115" t="s">
        <v>229</v>
      </c>
      <c r="J1" s="115"/>
      <c r="K1" s="116"/>
      <c r="L1" s="126" t="s">
        <v>276</v>
      </c>
      <c r="M1" s="116" t="s">
        <v>230</v>
      </c>
      <c r="N1" s="115" t="s">
        <v>277</v>
      </c>
      <c r="O1" s="116" t="s">
        <v>231</v>
      </c>
      <c r="P1" s="143" t="s">
        <v>278</v>
      </c>
      <c r="Q1" s="143" t="s">
        <v>232</v>
      </c>
      <c r="R1" s="124" t="s">
        <v>273</v>
      </c>
    </row>
    <row r="2" spans="1:18" ht="132.65" customHeight="1" thickBot="1" x14ac:dyDescent="0.4">
      <c r="A2" s="60" t="s">
        <v>1</v>
      </c>
      <c r="B2" s="81" t="s">
        <v>332</v>
      </c>
      <c r="C2" s="81" t="s">
        <v>338</v>
      </c>
      <c r="D2" s="90" t="s">
        <v>333</v>
      </c>
      <c r="E2" s="137"/>
      <c r="F2" s="138"/>
      <c r="G2" s="139"/>
      <c r="H2" s="88" t="s">
        <v>320</v>
      </c>
      <c r="I2" s="80" t="s">
        <v>233</v>
      </c>
      <c r="J2" s="80" t="s">
        <v>321</v>
      </c>
      <c r="K2" s="89" t="s">
        <v>234</v>
      </c>
      <c r="L2" s="140"/>
      <c r="M2" s="141"/>
      <c r="N2" s="142"/>
      <c r="O2" s="130"/>
      <c r="P2" s="144"/>
      <c r="Q2" s="144"/>
      <c r="R2" s="125"/>
    </row>
    <row r="3" spans="1:18" x14ac:dyDescent="0.35">
      <c r="A3" s="82" t="s">
        <v>334</v>
      </c>
      <c r="B3" s="85">
        <f>SUM(C3,D3)</f>
        <v>15</v>
      </c>
      <c r="C3" s="86">
        <v>1</v>
      </c>
      <c r="D3" s="87">
        <v>14</v>
      </c>
      <c r="E3" s="106">
        <v>1242</v>
      </c>
      <c r="F3" s="93">
        <v>274</v>
      </c>
      <c r="G3" s="107">
        <f>F3/E3</f>
        <v>0.22061191626409019</v>
      </c>
      <c r="H3" s="92">
        <f>I3/R3</f>
        <v>7.4204946996466431E-2</v>
      </c>
      <c r="I3" s="93">
        <v>21</v>
      </c>
      <c r="J3" s="94">
        <f>K3/R3</f>
        <v>0</v>
      </c>
      <c r="K3" s="95">
        <v>0</v>
      </c>
      <c r="L3" s="96">
        <f t="shared" ref="L3:L16" si="0">M3/R3</f>
        <v>0.74204946996466437</v>
      </c>
      <c r="M3" s="97">
        <v>210</v>
      </c>
      <c r="N3" s="96">
        <v>0.15</v>
      </c>
      <c r="O3" s="97">
        <v>41</v>
      </c>
      <c r="P3" s="96">
        <f>Q3/R3</f>
        <v>3.8869257950530034E-2</v>
      </c>
      <c r="Q3" s="97">
        <v>11</v>
      </c>
      <c r="R3" s="98">
        <v>283</v>
      </c>
    </row>
    <row r="4" spans="1:18" x14ac:dyDescent="0.35">
      <c r="A4" s="74" t="s">
        <v>26</v>
      </c>
      <c r="B4" s="91">
        <f t="shared" ref="B4:B17" si="1">SUM(C4,D4)</f>
        <v>25</v>
      </c>
      <c r="C4" s="83">
        <v>8</v>
      </c>
      <c r="D4" s="84">
        <v>17</v>
      </c>
      <c r="E4" s="108">
        <v>3508</v>
      </c>
      <c r="F4" s="109">
        <v>754</v>
      </c>
      <c r="G4" s="110">
        <v>0.22</v>
      </c>
      <c r="H4" s="103">
        <f t="shared" ref="H4:H16" si="2">I4/R4</f>
        <v>0.13340935005701254</v>
      </c>
      <c r="I4" s="99">
        <v>117</v>
      </c>
      <c r="J4" s="102">
        <v>0.06</v>
      </c>
      <c r="K4" s="83">
        <v>47</v>
      </c>
      <c r="L4" s="100">
        <f t="shared" si="0"/>
        <v>0.65336374002280506</v>
      </c>
      <c r="M4" s="84">
        <v>573</v>
      </c>
      <c r="N4" s="100">
        <f>O4/R4</f>
        <v>0.10034207525655645</v>
      </c>
      <c r="O4" s="84">
        <v>88</v>
      </c>
      <c r="P4" s="100">
        <f t="shared" ref="P4:P17" si="3">Q4/R4</f>
        <v>5.9293044469783354E-2</v>
      </c>
      <c r="Q4" s="84">
        <v>52</v>
      </c>
      <c r="R4" s="101">
        <v>877</v>
      </c>
    </row>
    <row r="5" spans="1:18" x14ac:dyDescent="0.35">
      <c r="A5" s="74" t="s">
        <v>335</v>
      </c>
      <c r="B5" s="91">
        <v>15</v>
      </c>
      <c r="C5" s="83">
        <v>0</v>
      </c>
      <c r="D5" s="84">
        <v>15</v>
      </c>
      <c r="E5" s="108">
        <v>2608</v>
      </c>
      <c r="F5" s="109">
        <v>562</v>
      </c>
      <c r="G5" s="110">
        <f t="shared" ref="G5:G17" si="4">F5/E5</f>
        <v>0.21549079754601227</v>
      </c>
      <c r="H5" s="103">
        <f t="shared" si="2"/>
        <v>0.1643059490084986</v>
      </c>
      <c r="I5" s="99">
        <v>116</v>
      </c>
      <c r="J5" s="102">
        <f t="shared" ref="J5:J17" si="5">K5/R5</f>
        <v>5.6657223796033997E-3</v>
      </c>
      <c r="K5" s="83">
        <v>4</v>
      </c>
      <c r="L5" s="100">
        <f t="shared" si="0"/>
        <v>0.59065155807365444</v>
      </c>
      <c r="M5" s="84">
        <v>417</v>
      </c>
      <c r="N5" s="100">
        <f t="shared" ref="N5:N17" si="6">O5/R5</f>
        <v>0.14447592067988668</v>
      </c>
      <c r="O5" s="84">
        <v>102</v>
      </c>
      <c r="P5" s="100">
        <v>0.1</v>
      </c>
      <c r="Q5" s="84">
        <v>67</v>
      </c>
      <c r="R5" s="101">
        <v>706</v>
      </c>
    </row>
    <row r="6" spans="1:18" x14ac:dyDescent="0.35">
      <c r="A6" s="74" t="s">
        <v>203</v>
      </c>
      <c r="B6" s="91">
        <f t="shared" si="1"/>
        <v>2</v>
      </c>
      <c r="C6" s="83">
        <v>0</v>
      </c>
      <c r="D6" s="84">
        <v>2</v>
      </c>
      <c r="E6" s="108">
        <v>324</v>
      </c>
      <c r="F6" s="109">
        <v>66</v>
      </c>
      <c r="G6" s="110">
        <f t="shared" si="4"/>
        <v>0.20370370370370369</v>
      </c>
      <c r="H6" s="103">
        <v>0.3</v>
      </c>
      <c r="I6" s="99">
        <v>23</v>
      </c>
      <c r="J6" s="102">
        <f t="shared" si="5"/>
        <v>1.282051282051282E-2</v>
      </c>
      <c r="K6" s="83">
        <v>1</v>
      </c>
      <c r="L6" s="100">
        <f t="shared" si="0"/>
        <v>0.62820512820512819</v>
      </c>
      <c r="M6" s="84">
        <v>49</v>
      </c>
      <c r="N6" s="100">
        <f t="shared" si="6"/>
        <v>6.4102564102564097E-2</v>
      </c>
      <c r="O6" s="84">
        <v>5</v>
      </c>
      <c r="P6" s="100">
        <f t="shared" si="3"/>
        <v>0</v>
      </c>
      <c r="Q6" s="84">
        <v>0</v>
      </c>
      <c r="R6" s="101">
        <v>78</v>
      </c>
    </row>
    <row r="7" spans="1:18" x14ac:dyDescent="0.35">
      <c r="A7" s="74" t="s">
        <v>226</v>
      </c>
      <c r="B7" s="91">
        <f t="shared" si="1"/>
        <v>6</v>
      </c>
      <c r="C7" s="83">
        <v>2</v>
      </c>
      <c r="D7" s="84">
        <v>4</v>
      </c>
      <c r="E7" s="108">
        <v>872</v>
      </c>
      <c r="F7" s="109">
        <v>245</v>
      </c>
      <c r="G7" s="110">
        <f t="shared" si="4"/>
        <v>0.28096330275229359</v>
      </c>
      <c r="H7" s="103">
        <f t="shared" si="2"/>
        <v>1.8450184501845018E-2</v>
      </c>
      <c r="I7" s="99">
        <v>5</v>
      </c>
      <c r="J7" s="102">
        <f t="shared" si="5"/>
        <v>0</v>
      </c>
      <c r="K7" s="83">
        <v>0</v>
      </c>
      <c r="L7" s="100">
        <f t="shared" si="0"/>
        <v>0.81180811808118081</v>
      </c>
      <c r="M7" s="84">
        <v>220</v>
      </c>
      <c r="N7" s="100">
        <f t="shared" si="6"/>
        <v>0.13653136531365315</v>
      </c>
      <c r="O7" s="84">
        <v>37</v>
      </c>
      <c r="P7" s="100">
        <f t="shared" si="3"/>
        <v>3.3210332103321034E-2</v>
      </c>
      <c r="Q7" s="84">
        <v>9</v>
      </c>
      <c r="R7" s="101">
        <v>271</v>
      </c>
    </row>
    <row r="8" spans="1:18" x14ac:dyDescent="0.35">
      <c r="A8" s="74" t="s">
        <v>336</v>
      </c>
      <c r="B8" s="91">
        <f t="shared" si="1"/>
        <v>10</v>
      </c>
      <c r="C8" s="83">
        <v>2</v>
      </c>
      <c r="D8" s="84">
        <v>8</v>
      </c>
      <c r="E8" s="108">
        <v>2059</v>
      </c>
      <c r="F8" s="109">
        <v>326</v>
      </c>
      <c r="G8" s="110">
        <f t="shared" si="4"/>
        <v>0.15832928606119476</v>
      </c>
      <c r="H8" s="103">
        <f t="shared" si="2"/>
        <v>0.14739884393063585</v>
      </c>
      <c r="I8" s="99">
        <v>51</v>
      </c>
      <c r="J8" s="102">
        <f t="shared" si="5"/>
        <v>4.9132947976878616E-2</v>
      </c>
      <c r="K8" s="83">
        <v>17</v>
      </c>
      <c r="L8" s="100">
        <f t="shared" si="0"/>
        <v>0.6502890173410405</v>
      </c>
      <c r="M8" s="84">
        <v>225</v>
      </c>
      <c r="N8" s="100">
        <f t="shared" si="6"/>
        <v>0.14450867052023122</v>
      </c>
      <c r="O8" s="84">
        <v>50</v>
      </c>
      <c r="P8" s="100">
        <f t="shared" si="3"/>
        <v>8.670520231213872E-3</v>
      </c>
      <c r="Q8" s="84">
        <v>3</v>
      </c>
      <c r="R8" s="101">
        <v>346</v>
      </c>
    </row>
    <row r="9" spans="1:18" x14ac:dyDescent="0.35">
      <c r="A9" s="74" t="s">
        <v>24</v>
      </c>
      <c r="B9" s="91">
        <f t="shared" si="1"/>
        <v>2</v>
      </c>
      <c r="C9" s="83">
        <v>0</v>
      </c>
      <c r="D9" s="84">
        <v>2</v>
      </c>
      <c r="E9" s="108">
        <v>345</v>
      </c>
      <c r="F9" s="109">
        <v>40</v>
      </c>
      <c r="G9" s="110">
        <f t="shared" si="4"/>
        <v>0.11594202898550725</v>
      </c>
      <c r="H9" s="103">
        <f t="shared" si="2"/>
        <v>0.04</v>
      </c>
      <c r="I9" s="99">
        <v>2</v>
      </c>
      <c r="J9" s="102">
        <f t="shared" si="5"/>
        <v>0.04</v>
      </c>
      <c r="K9" s="83">
        <v>2</v>
      </c>
      <c r="L9" s="100">
        <f t="shared" si="0"/>
        <v>0.72</v>
      </c>
      <c r="M9" s="84">
        <v>36</v>
      </c>
      <c r="N9" s="100">
        <f t="shared" si="6"/>
        <v>0.1</v>
      </c>
      <c r="O9" s="84">
        <v>5</v>
      </c>
      <c r="P9" s="100">
        <f t="shared" si="3"/>
        <v>0.1</v>
      </c>
      <c r="Q9" s="84">
        <v>5</v>
      </c>
      <c r="R9" s="101">
        <v>50</v>
      </c>
    </row>
    <row r="10" spans="1:18" x14ac:dyDescent="0.35">
      <c r="A10" s="74" t="s">
        <v>114</v>
      </c>
      <c r="B10" s="91">
        <f t="shared" si="1"/>
        <v>10</v>
      </c>
      <c r="C10" s="83">
        <v>1</v>
      </c>
      <c r="D10" s="84">
        <v>9</v>
      </c>
      <c r="E10" s="108">
        <v>1600</v>
      </c>
      <c r="F10" s="109">
        <v>254</v>
      </c>
      <c r="G10" s="110">
        <f t="shared" si="4"/>
        <v>0.15875</v>
      </c>
      <c r="H10" s="103">
        <f t="shared" si="2"/>
        <v>2.2653721682847898E-2</v>
      </c>
      <c r="I10" s="99">
        <v>7</v>
      </c>
      <c r="J10" s="102">
        <f t="shared" si="5"/>
        <v>3.2362459546925568E-3</v>
      </c>
      <c r="K10" s="83">
        <v>1</v>
      </c>
      <c r="L10" s="100">
        <f t="shared" si="0"/>
        <v>0.77022653721682843</v>
      </c>
      <c r="M10" s="84">
        <v>238</v>
      </c>
      <c r="N10" s="100">
        <f t="shared" si="6"/>
        <v>0.12621359223300971</v>
      </c>
      <c r="O10" s="84">
        <v>39</v>
      </c>
      <c r="P10" s="100">
        <f t="shared" si="3"/>
        <v>7.7669902912621352E-2</v>
      </c>
      <c r="Q10" s="84">
        <v>24</v>
      </c>
      <c r="R10" s="101">
        <v>309</v>
      </c>
    </row>
    <row r="11" spans="1:18" x14ac:dyDescent="0.35">
      <c r="A11" s="74" t="s">
        <v>224</v>
      </c>
      <c r="B11" s="91">
        <f t="shared" si="1"/>
        <v>11</v>
      </c>
      <c r="C11" s="83">
        <v>1</v>
      </c>
      <c r="D11" s="84">
        <v>10</v>
      </c>
      <c r="E11" s="108">
        <v>1094</v>
      </c>
      <c r="F11" s="109">
        <v>277</v>
      </c>
      <c r="G11" s="110">
        <f t="shared" si="4"/>
        <v>0.25319926873857401</v>
      </c>
      <c r="H11" s="103">
        <f t="shared" si="2"/>
        <v>5.921052631578947E-2</v>
      </c>
      <c r="I11" s="99">
        <v>18</v>
      </c>
      <c r="J11" s="102">
        <f t="shared" si="5"/>
        <v>0</v>
      </c>
      <c r="K11" s="83">
        <v>0</v>
      </c>
      <c r="L11" s="100">
        <f t="shared" si="0"/>
        <v>0.72039473684210531</v>
      </c>
      <c r="M11" s="84">
        <v>219</v>
      </c>
      <c r="N11" s="100">
        <f t="shared" si="6"/>
        <v>0.16776315789473684</v>
      </c>
      <c r="O11" s="84">
        <v>51</v>
      </c>
      <c r="P11" s="100">
        <f t="shared" si="3"/>
        <v>5.2631578947368418E-2</v>
      </c>
      <c r="Q11" s="84">
        <v>16</v>
      </c>
      <c r="R11" s="101">
        <v>304</v>
      </c>
    </row>
    <row r="12" spans="1:18" s="154" customFormat="1" x14ac:dyDescent="0.35">
      <c r="A12" s="145" t="s">
        <v>176</v>
      </c>
      <c r="B12" s="146">
        <f t="shared" si="1"/>
        <v>2</v>
      </c>
      <c r="C12" s="147">
        <v>0</v>
      </c>
      <c r="D12" s="148">
        <v>2</v>
      </c>
      <c r="E12" s="149">
        <v>456</v>
      </c>
      <c r="F12" s="150">
        <v>45</v>
      </c>
      <c r="G12" s="110">
        <f t="shared" si="4"/>
        <v>9.8684210526315791E-2</v>
      </c>
      <c r="H12" s="103">
        <f t="shared" si="2"/>
        <v>6.5217391304347824E-2</v>
      </c>
      <c r="I12" s="151">
        <v>3</v>
      </c>
      <c r="J12" s="152">
        <f t="shared" si="5"/>
        <v>0</v>
      </c>
      <c r="K12" s="147">
        <v>0</v>
      </c>
      <c r="L12" s="103">
        <f t="shared" si="0"/>
        <v>0.91304347826086951</v>
      </c>
      <c r="M12" s="148">
        <v>42</v>
      </c>
      <c r="N12" s="103">
        <f t="shared" si="6"/>
        <v>2.1739130434782608E-2</v>
      </c>
      <c r="O12" s="148">
        <v>1</v>
      </c>
      <c r="P12" s="103">
        <f t="shared" si="3"/>
        <v>0</v>
      </c>
      <c r="Q12" s="148">
        <v>0</v>
      </c>
      <c r="R12" s="153">
        <v>46</v>
      </c>
    </row>
    <row r="13" spans="1:18" s="154" customFormat="1" x14ac:dyDescent="0.35">
      <c r="A13" s="145" t="s">
        <v>225</v>
      </c>
      <c r="B13" s="146">
        <f t="shared" si="1"/>
        <v>15</v>
      </c>
      <c r="C13" s="147">
        <v>4</v>
      </c>
      <c r="D13" s="148">
        <v>11</v>
      </c>
      <c r="E13" s="149">
        <v>1974</v>
      </c>
      <c r="F13" s="150">
        <v>325</v>
      </c>
      <c r="G13" s="110">
        <v>0.17</v>
      </c>
      <c r="H13" s="103">
        <f t="shared" si="2"/>
        <v>3.9513677811550151E-2</v>
      </c>
      <c r="I13" s="151">
        <v>13</v>
      </c>
      <c r="J13" s="152">
        <f t="shared" si="5"/>
        <v>6.0790273556231003E-3</v>
      </c>
      <c r="K13" s="147">
        <v>2</v>
      </c>
      <c r="L13" s="103">
        <f t="shared" si="0"/>
        <v>0.76291793313069911</v>
      </c>
      <c r="M13" s="148">
        <v>251</v>
      </c>
      <c r="N13" s="103">
        <f t="shared" si="6"/>
        <v>0.12158054711246201</v>
      </c>
      <c r="O13" s="148">
        <v>40</v>
      </c>
      <c r="P13" s="103">
        <f t="shared" si="3"/>
        <v>6.9908814589665649E-2</v>
      </c>
      <c r="Q13" s="148">
        <v>23</v>
      </c>
      <c r="R13" s="153">
        <v>329</v>
      </c>
    </row>
    <row r="14" spans="1:18" s="154" customFormat="1" x14ac:dyDescent="0.35">
      <c r="A14" s="145" t="s">
        <v>130</v>
      </c>
      <c r="B14" s="146">
        <f t="shared" si="1"/>
        <v>8</v>
      </c>
      <c r="C14" s="147">
        <v>1</v>
      </c>
      <c r="D14" s="148">
        <v>7</v>
      </c>
      <c r="E14" s="149">
        <v>737</v>
      </c>
      <c r="F14" s="150">
        <v>98</v>
      </c>
      <c r="G14" s="110">
        <f t="shared" si="4"/>
        <v>0.13297150610583447</v>
      </c>
      <c r="H14" s="103">
        <f t="shared" si="2"/>
        <v>4.5871559633027525E-2</v>
      </c>
      <c r="I14" s="151">
        <v>5</v>
      </c>
      <c r="J14" s="152">
        <f t="shared" si="5"/>
        <v>0</v>
      </c>
      <c r="K14" s="147">
        <v>0</v>
      </c>
      <c r="L14" s="103">
        <f t="shared" si="0"/>
        <v>0.50458715596330272</v>
      </c>
      <c r="M14" s="148">
        <v>55</v>
      </c>
      <c r="N14" s="103">
        <f t="shared" si="6"/>
        <v>0.42201834862385323</v>
      </c>
      <c r="O14" s="148">
        <v>46</v>
      </c>
      <c r="P14" s="103">
        <f t="shared" si="3"/>
        <v>2.7522935779816515E-2</v>
      </c>
      <c r="Q14" s="148">
        <v>3</v>
      </c>
      <c r="R14" s="153">
        <v>109</v>
      </c>
    </row>
    <row r="15" spans="1:18" s="154" customFormat="1" x14ac:dyDescent="0.35">
      <c r="A15" s="145" t="s">
        <v>218</v>
      </c>
      <c r="B15" s="146">
        <f t="shared" si="1"/>
        <v>7</v>
      </c>
      <c r="C15" s="147">
        <v>5</v>
      </c>
      <c r="D15" s="148">
        <v>2</v>
      </c>
      <c r="E15" s="149">
        <v>681</v>
      </c>
      <c r="F15" s="150">
        <v>225</v>
      </c>
      <c r="G15" s="110">
        <f t="shared" si="4"/>
        <v>0.33039647577092512</v>
      </c>
      <c r="H15" s="103">
        <f t="shared" si="2"/>
        <v>4.7413793103448273E-2</v>
      </c>
      <c r="I15" s="151">
        <v>11</v>
      </c>
      <c r="J15" s="152">
        <f t="shared" si="5"/>
        <v>4.3103448275862068E-3</v>
      </c>
      <c r="K15" s="147">
        <v>1</v>
      </c>
      <c r="L15" s="103">
        <f t="shared" si="0"/>
        <v>0.81896551724137934</v>
      </c>
      <c r="M15" s="148">
        <v>190</v>
      </c>
      <c r="N15" s="103">
        <v>0.1</v>
      </c>
      <c r="O15" s="148">
        <v>22</v>
      </c>
      <c r="P15" s="103">
        <f t="shared" si="3"/>
        <v>3.4482758620689655E-2</v>
      </c>
      <c r="Q15" s="148">
        <v>8</v>
      </c>
      <c r="R15" s="153">
        <v>232</v>
      </c>
    </row>
    <row r="16" spans="1:18" s="154" customFormat="1" x14ac:dyDescent="0.35">
      <c r="A16" s="145" t="s">
        <v>223</v>
      </c>
      <c r="B16" s="146">
        <f t="shared" si="1"/>
        <v>2</v>
      </c>
      <c r="C16" s="147">
        <v>2</v>
      </c>
      <c r="D16" s="148">
        <v>0</v>
      </c>
      <c r="E16" s="149">
        <v>204</v>
      </c>
      <c r="F16" s="150">
        <v>46</v>
      </c>
      <c r="G16" s="110">
        <f t="shared" si="4"/>
        <v>0.22549019607843138</v>
      </c>
      <c r="H16" s="103">
        <f t="shared" si="2"/>
        <v>0</v>
      </c>
      <c r="I16" s="151">
        <v>0</v>
      </c>
      <c r="J16" s="152">
        <f t="shared" si="5"/>
        <v>0</v>
      </c>
      <c r="K16" s="147">
        <v>0</v>
      </c>
      <c r="L16" s="103">
        <f t="shared" si="0"/>
        <v>0.76086956521739135</v>
      </c>
      <c r="M16" s="148">
        <v>35</v>
      </c>
      <c r="N16" s="103">
        <f t="shared" si="6"/>
        <v>0.2391304347826087</v>
      </c>
      <c r="O16" s="148">
        <v>11</v>
      </c>
      <c r="P16" s="103">
        <f t="shared" si="3"/>
        <v>0</v>
      </c>
      <c r="Q16" s="148">
        <v>0</v>
      </c>
      <c r="R16" s="153">
        <v>46</v>
      </c>
    </row>
    <row r="17" spans="1:18" s="154" customFormat="1" ht="15" thickBot="1" x14ac:dyDescent="0.4">
      <c r="A17" s="155" t="s">
        <v>172</v>
      </c>
      <c r="B17" s="156">
        <f t="shared" si="1"/>
        <v>4</v>
      </c>
      <c r="C17" s="157">
        <v>1</v>
      </c>
      <c r="D17" s="158">
        <v>3</v>
      </c>
      <c r="E17" s="159">
        <v>243</v>
      </c>
      <c r="F17" s="160">
        <v>58</v>
      </c>
      <c r="G17" s="161">
        <f t="shared" si="4"/>
        <v>0.23868312757201646</v>
      </c>
      <c r="H17" s="162">
        <v>0.06</v>
      </c>
      <c r="I17" s="151">
        <v>3</v>
      </c>
      <c r="J17" s="163">
        <f t="shared" si="5"/>
        <v>0</v>
      </c>
      <c r="K17" s="157">
        <v>0</v>
      </c>
      <c r="L17" s="162">
        <v>0.85</v>
      </c>
      <c r="M17" s="158">
        <v>51</v>
      </c>
      <c r="N17" s="162">
        <f t="shared" si="6"/>
        <v>6.7796610169491525E-2</v>
      </c>
      <c r="O17" s="158">
        <v>4</v>
      </c>
      <c r="P17" s="162">
        <f t="shared" si="3"/>
        <v>1.6949152542372881E-2</v>
      </c>
      <c r="Q17" s="158">
        <v>1</v>
      </c>
      <c r="R17" s="153">
        <v>59</v>
      </c>
    </row>
    <row r="18" spans="1:18" ht="14.5" customHeight="1" thickBot="1" x14ac:dyDescent="0.4">
      <c r="B18" s="164">
        <f>SUM(B3:B17)</f>
        <v>134</v>
      </c>
      <c r="C18" s="165"/>
      <c r="D18" s="165"/>
      <c r="E18" s="166">
        <f>SUM(E3:E17)</f>
        <v>17947</v>
      </c>
      <c r="F18" s="166">
        <f>SUM(F3:F17)</f>
        <v>3595</v>
      </c>
      <c r="G18" s="165"/>
      <c r="H18" s="165"/>
      <c r="I18" s="167">
        <v>395</v>
      </c>
      <c r="J18" s="165"/>
      <c r="K18" s="167">
        <v>75</v>
      </c>
      <c r="L18" s="165"/>
      <c r="M18" s="167">
        <v>2811</v>
      </c>
      <c r="N18" s="165"/>
      <c r="O18" s="167">
        <v>541</v>
      </c>
      <c r="P18" s="165"/>
      <c r="Q18" s="168">
        <f>SUM(Q3:Q17)</f>
        <v>222</v>
      </c>
      <c r="R18" s="169">
        <f>SUM(I18,K18,M18,O18,Q18)</f>
        <v>4044</v>
      </c>
    </row>
    <row r="19" spans="1:18" ht="15" thickBot="1" x14ac:dyDescent="0.4">
      <c r="B19" s="60" t="s">
        <v>332</v>
      </c>
      <c r="E19" s="104" t="s">
        <v>337</v>
      </c>
      <c r="F19" s="104" t="s">
        <v>337</v>
      </c>
      <c r="I19" s="113" t="s">
        <v>332</v>
      </c>
      <c r="K19" s="113" t="s">
        <v>332</v>
      </c>
      <c r="M19" s="113" t="s">
        <v>332</v>
      </c>
      <c r="O19" s="113" t="s">
        <v>332</v>
      </c>
      <c r="Q19" s="114" t="s">
        <v>332</v>
      </c>
    </row>
  </sheetData>
  <mergeCells count="12">
    <mergeCell ref="R1:R2"/>
    <mergeCell ref="B1:D1"/>
    <mergeCell ref="E1:E2"/>
    <mergeCell ref="F1:F2"/>
    <mergeCell ref="G1:G2"/>
    <mergeCell ref="I1:K1"/>
    <mergeCell ref="L1:L2"/>
    <mergeCell ref="M1:M2"/>
    <mergeCell ref="N1:N2"/>
    <mergeCell ref="O1:O2"/>
    <mergeCell ref="P1:P2"/>
    <mergeCell ref="Q1:Q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 - Auffahrten</vt:lpstr>
      <vt:lpstr>Übersicht-Bundesländer</vt:lpstr>
    </vt:vector>
  </TitlesOfParts>
  <Company>ACE-Wirtschaftsdienst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HÜBSCHEN Sven</dc:creator>
  <cp:lastModifiedBy>ULM, Jeannine</cp:lastModifiedBy>
  <dcterms:created xsi:type="dcterms:W3CDTF">2026-06-15T09:25:14Z</dcterms:created>
  <dcterms:modified xsi:type="dcterms:W3CDTF">2026-06-18T08:40:28Z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-46049158</vt:i4>
  </property>
  <property fmtid="{D5CDD505-2E9C-101B-9397-08002B2CF9AE}" pid="3" name="_NewReviewCycle">
    <vt:lpwstr/>
  </property>
  <property fmtid="{D5CDD505-2E9C-101B-9397-08002B2CF9AE}" pid="4" name="_EmailSubject">
    <vt:lpwstr>Tabelle Presse </vt:lpwstr>
  </property>
  <property fmtid="{D5CDD505-2E9C-101B-9397-08002B2CF9AE}" pid="5" name="_AuthorEmail">
    <vt:lpwstr>Sven.Huebschen@ace.de</vt:lpwstr>
  </property>
  <property fmtid="{D5CDD505-2E9C-101B-9397-08002B2CF9AE}" pid="6" name="_AuthorEmailDisplayName">
    <vt:lpwstr>HÜBSCHEN Sven</vt:lpwstr>
  </property>
  <property fmtid="{D5CDD505-2E9C-101B-9397-08002B2CF9AE}" pid="7" name="_ReviewingToolsShownOnce">
    <vt:lpwstr/>
  </property>
</Properties>
</file>